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2"/>
  </bookViews>
  <sheets>
    <sheet name="OPĆI DIO" sheetId="1" r:id="rId1"/>
    <sheet name="plan 2023" sheetId="2" r:id="rId2"/>
    <sheet name="plan prihoda" sheetId="3" r:id="rId3"/>
    <sheet name="1" sheetId="4" r:id="rId4"/>
    <sheet name="List3" sheetId="5" r:id="rId5"/>
  </sheets>
  <definedNames>
    <definedName name="_xlnm.Print_Area" localSheetId="0">'OPĆI DIO'!$A$1:$H$23</definedName>
    <definedName name="_xlnm.Print_Area" localSheetId="1">'plan 2023'!$A$1:$R$102</definedName>
  </definedNames>
  <calcPr fullCalcOnLoad="1"/>
</workbook>
</file>

<file path=xl/sharedStrings.xml><?xml version="1.0" encoding="utf-8"?>
<sst xmlns="http://schemas.openxmlformats.org/spreadsheetml/2006/main" count="227" uniqueCount="97">
  <si>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</si>
  <si>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</si>
  <si>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</si>
  <si>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</si>
  <si>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</si>
  <si>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</si>
  <si>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</si>
  <si>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</si>
  <si>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</si>
  <si>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</si>
  <si>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</si>
  <si>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Donacije</t>
  </si>
  <si>
    <t>OPĆI DIO</t>
  </si>
  <si>
    <t>PRIHODI UKUPNO</t>
  </si>
  <si>
    <t>RASHODI UKUPNO</t>
  </si>
  <si>
    <t>Korisnik 11: OŠ Veli Vrh Pula</t>
  </si>
  <si>
    <t>Račun rashoda/izdatka</t>
  </si>
  <si>
    <t>Naziv računa</t>
  </si>
  <si>
    <t>Grad dec</t>
  </si>
  <si>
    <t>prihodi za posebne namjene</t>
  </si>
  <si>
    <t>država</t>
  </si>
  <si>
    <t>mt</t>
  </si>
  <si>
    <t xml:space="preserve">županijski </t>
  </si>
  <si>
    <t>gradovi</t>
  </si>
  <si>
    <t>Službena putovanja</t>
  </si>
  <si>
    <t>Uredski materijal i ostali materijalni rashodi</t>
  </si>
  <si>
    <t>Energija</t>
  </si>
  <si>
    <t>Sitni inventar i auto gume</t>
  </si>
  <si>
    <t xml:space="preserve">Usluge tekućeg i investicijskog održavanja </t>
  </si>
  <si>
    <t>UKUPNO KORISNIK 11</t>
  </si>
  <si>
    <t>Plaće za redovan rad</t>
  </si>
  <si>
    <t>Materijal i sirovine</t>
  </si>
  <si>
    <t>Račun 
rashoda/
izdatka</t>
  </si>
  <si>
    <t xml:space="preserve">Grad Pula </t>
  </si>
  <si>
    <t>grad dec</t>
  </si>
  <si>
    <t>Prihodi po posebnim propisima - sufinanciranje</t>
  </si>
  <si>
    <t>ostali prihodi</t>
  </si>
  <si>
    <t>materijalni rashodi</t>
  </si>
  <si>
    <t xml:space="preserve">UKUPNO </t>
  </si>
  <si>
    <t xml:space="preserve"> rashodi za zaposlene</t>
  </si>
  <si>
    <t>rashodi za nabavu nefinancijske imovine</t>
  </si>
  <si>
    <t>financijski rashodi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</si>
  <si>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</si>
  <si>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</si>
  <si>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</si>
  <si>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</si>
  <si>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</si>
  <si>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Pomoći</t>
  </si>
  <si>
    <t xml:space="preserve">Donacije </t>
  </si>
  <si>
    <t>Ukupno (po izvorima)</t>
  </si>
  <si>
    <t>vl prihodi</t>
  </si>
  <si>
    <t>općina</t>
  </si>
  <si>
    <t>općine</t>
  </si>
  <si>
    <t>Naknade troškova zaposlenima</t>
  </si>
  <si>
    <t>pomoćnici u natavi</t>
  </si>
  <si>
    <t>u nastavi</t>
  </si>
  <si>
    <t>Rashodi za materijal i energiju</t>
  </si>
  <si>
    <t xml:space="preserve">Plaće za redovan rad  </t>
  </si>
  <si>
    <t>Prihodi od naknade s osnova osig.</t>
  </si>
  <si>
    <t>Prihodi od  nadoknade šteta s osnova osiguranja</t>
  </si>
  <si>
    <t xml:space="preserve">državaEU  </t>
  </si>
  <si>
    <t>Zakupnine i najamnine</t>
  </si>
  <si>
    <t xml:space="preserve">Naknade građanima i kućanstvima u naravi </t>
  </si>
  <si>
    <t>PLAĆE MINISTARSTVO</t>
  </si>
  <si>
    <t>Rashodi poslovanja</t>
  </si>
  <si>
    <t>2023.</t>
  </si>
  <si>
    <t>PRIJEDLOG PLANA  2023.</t>
  </si>
  <si>
    <t>UKUPNO</t>
  </si>
  <si>
    <t>Ostali prihodi</t>
  </si>
  <si>
    <t>HZZ</t>
  </si>
  <si>
    <t>rashodi za nabavu neproizv dugotrajne imovine</t>
  </si>
  <si>
    <t>Rashodi za nabavu nefin. imovine</t>
  </si>
  <si>
    <t>AKTIVNOST A407001 : pomoć socijalno ugroženoj kategoriji građana</t>
  </si>
  <si>
    <t>AKTIVNOST A503005 : Redovni program odgoja i obrazovanja</t>
  </si>
  <si>
    <t>AKTIVNOST A503002: Produženi boravak u osnovnim školama</t>
  </si>
  <si>
    <t>AKTIVNOST A502001 :Decentralizirane funkcije osnovnoškolskog obrazovanja</t>
  </si>
  <si>
    <t>AKTIVNOST A402002 :Administrativno tehničko osoblje</t>
  </si>
  <si>
    <r>
      <rPr>
        <b/>
        <i/>
        <sz val="11"/>
        <rFont val="Arial"/>
        <family val="2"/>
      </rPr>
      <t>AKTIVNOST</t>
    </r>
    <r>
      <rPr>
        <i/>
        <sz val="11"/>
        <rFont val="Arial"/>
        <family val="2"/>
      </rPr>
      <t xml:space="preserve"> :</t>
    </r>
    <r>
      <rPr>
        <i/>
        <sz val="10"/>
        <rFont val="Arial"/>
        <family val="2"/>
      </rPr>
      <t>Zajedno do znanja 4</t>
    </r>
  </si>
  <si>
    <t xml:space="preserve">višak </t>
  </si>
  <si>
    <t>hzz</t>
  </si>
  <si>
    <t>Ukupno prihodi i primici za 2023.</t>
  </si>
  <si>
    <t xml:space="preserve"> višak iz 2022. po izvorima financiranja</t>
  </si>
  <si>
    <t>Predsjednik Školskog odbora</t>
  </si>
  <si>
    <t>Josip Raić</t>
  </si>
  <si>
    <t>Ravnateljica</t>
  </si>
  <si>
    <t>Ileana Blašković Zahtila</t>
  </si>
  <si>
    <t xml:space="preserve"> Plan 2023.</t>
  </si>
  <si>
    <t>63 država</t>
  </si>
  <si>
    <t>63-plaće MZOŠ</t>
  </si>
  <si>
    <t>63 županija</t>
  </si>
  <si>
    <t>63 grad Vodnj</t>
  </si>
  <si>
    <t>63 općine</t>
  </si>
  <si>
    <t>67-pomoćn</t>
  </si>
  <si>
    <t>VIŠAK</t>
  </si>
  <si>
    <t>u nastavi od 9.mjeseca</t>
  </si>
  <si>
    <t>U Puli, 20.07.2023.</t>
  </si>
  <si>
    <t>PRIJEDLOG REBALANSA PLANA ZA  2023. DO 30.06.2023. OŠ VELI VRH PULA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</si>
</sst>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.0%"/>
    <numFmt numFmtId="180" formatCode="&quot;Da&quot;;&quot;Da&quot;;&quot;Ne&quot;"/>
    <numFmt numFmtId="181" formatCode="&quot;Uključeno&quot;;&quot;Uključeno&quot;;&quot;Isključeno&quot;"/>
    <numFmt numFmtId="182" formatCode="[$¥€-2]\ #,##0.00_);[Red]\([$€-2]\ #,##0.00\)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9"/>
      <color indexed="8"/>
      <name val="Times New Roman"/>
      <family val="2"/>
    </font>
    <font>
      <b/>
      <sz val="10"/>
      <color indexed="8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9"/>
      <color indexed="8"/>
      <name val="MS Sans Serif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8"/>
      <color indexed="12"/>
      <name val="Times New Roman"/>
      <family val="1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MS Sans Serif"/>
      <family val="0"/>
    </font>
    <font>
      <b/>
      <sz val="11"/>
      <color indexed="8"/>
      <name val="Arial"/>
      <family val="2"/>
    </font>
    <font>
      <b/>
      <sz val="5"/>
      <name val="Times New Roman"/>
      <family val="1"/>
    </font>
    <font>
      <sz val="5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sz val="10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21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9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5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center" wrapText="1"/>
    </xf>
    <xf numFmtId="0" fontId="25" fillId="0" borderId="16" xfId="0" applyNumberFormat="1" applyFont="1" applyFill="1" applyBorder="1" applyAlignment="1" applyProtection="1" quotePrefix="1">
      <alignment horizontal="left"/>
      <protection/>
    </xf>
    <xf numFmtId="0" fontId="23" fillId="0" borderId="17" xfId="0" applyNumberFormat="1" applyFont="1" applyFill="1" applyBorder="1" applyAlignment="1" applyProtection="1">
      <alignment horizont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Border="1" applyAlignment="1">
      <alignment horizontal="right"/>
    </xf>
    <xf numFmtId="3" fontId="25" fillId="0" borderId="17" xfId="0" applyNumberFormat="1" applyFont="1" applyFill="1" applyBorder="1" applyAlignment="1" applyProtection="1">
      <alignment horizontal="righ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5" fillId="0" borderId="16" xfId="0" applyFont="1" applyBorder="1" applyAlignment="1" quotePrefix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/>
    </xf>
    <xf numFmtId="3" fontId="37" fillId="0" borderId="0" xfId="87" applyNumberFormat="1" applyFont="1" applyFill="1" applyAlignment="1" quotePrefix="1">
      <alignment horizontal="left" vertical="center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37" fillId="0" borderId="0" xfId="0" applyNumberFormat="1" applyFont="1" applyFill="1" applyAlignment="1">
      <alignment horizontal="left" vertical="center"/>
    </xf>
    <xf numFmtId="0" fontId="39" fillId="0" borderId="0" xfId="87" applyNumberFormat="1" applyFont="1" applyFill="1" applyAlignment="1">
      <alignment vertical="center"/>
      <protection/>
    </xf>
    <xf numFmtId="3" fontId="40" fillId="0" borderId="0" xfId="87" applyNumberFormat="1" applyFont="1" applyFill="1" applyBorder="1" applyAlignment="1" quotePrefix="1">
      <alignment horizontal="center" vertical="center" wrapText="1"/>
      <protection/>
    </xf>
    <xf numFmtId="3" fontId="40" fillId="0" borderId="0" xfId="87" applyNumberFormat="1" applyFont="1" applyFill="1" applyBorder="1" applyAlignment="1">
      <alignment horizontal="center" vertical="center" wrapText="1"/>
      <protection/>
    </xf>
    <xf numFmtId="3" fontId="40" fillId="0" borderId="17" xfId="87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/>
    </xf>
    <xf numFmtId="0" fontId="40" fillId="0" borderId="17" xfId="87" applyNumberFormat="1" applyFont="1" applyFill="1" applyBorder="1" applyAlignment="1">
      <alignment horizontal="center" vertical="center"/>
      <protection/>
    </xf>
    <xf numFmtId="0" fontId="39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0" fontId="38" fillId="0" borderId="17" xfId="0" applyFont="1" applyBorder="1" applyAlignment="1">
      <alignment/>
    </xf>
    <xf numFmtId="0" fontId="39" fillId="0" borderId="17" xfId="87" applyNumberFormat="1" applyFont="1" applyFill="1" applyBorder="1" applyAlignment="1">
      <alignment horizontal="center" vertical="center"/>
      <protection/>
    </xf>
    <xf numFmtId="0" fontId="40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4" fontId="40" fillId="0" borderId="15" xfId="87" applyNumberFormat="1" applyFont="1" applyFill="1" applyBorder="1" applyAlignment="1">
      <alignment vertical="center"/>
      <protection/>
    </xf>
    <xf numFmtId="4" fontId="39" fillId="0" borderId="0" xfId="87" applyNumberFormat="1" applyFont="1" applyFill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40" fillId="0" borderId="17" xfId="87" applyNumberFormat="1" applyFont="1" applyFill="1" applyBorder="1" applyAlignment="1">
      <alignment horizontal="center"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38" fillId="0" borderId="19" xfId="0" applyFont="1" applyBorder="1" applyAlignment="1">
      <alignment/>
    </xf>
    <xf numFmtId="3" fontId="37" fillId="0" borderId="17" xfId="0" applyNumberFormat="1" applyFont="1" applyFill="1" applyBorder="1" applyAlignment="1">
      <alignment horizontal="left" vertical="center"/>
    </xf>
    <xf numFmtId="3" fontId="42" fillId="0" borderId="0" xfId="0" applyNumberFormat="1" applyFont="1" applyBorder="1" applyAlignment="1" quotePrefix="1">
      <alignment horizontal="left"/>
    </xf>
    <xf numFmtId="3" fontId="43" fillId="0" borderId="0" xfId="0" applyNumberFormat="1" applyFont="1" applyBorder="1" applyAlignment="1" quotePrefix="1">
      <alignment horizontal="left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/>
    </xf>
    <xf numFmtId="0" fontId="43" fillId="0" borderId="19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3" fontId="40" fillId="0" borderId="17" xfId="0" applyNumberFormat="1" applyFont="1" applyBorder="1" applyAlignment="1">
      <alignment vertical="center"/>
    </xf>
    <xf numFmtId="0" fontId="46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 quotePrefix="1">
      <alignment horizontal="left" vertical="center"/>
    </xf>
    <xf numFmtId="3" fontId="40" fillId="0" borderId="19" xfId="87" applyNumberFormat="1" applyFont="1" applyFill="1" applyBorder="1" applyAlignment="1" quotePrefix="1">
      <alignment horizontal="center" vertical="center" wrapText="1"/>
      <protection/>
    </xf>
    <xf numFmtId="4" fontId="39" fillId="0" borderId="19" xfId="87" applyNumberFormat="1" applyFont="1" applyFill="1" applyBorder="1" applyAlignment="1">
      <alignment vertical="center"/>
      <protection/>
    </xf>
    <xf numFmtId="3" fontId="44" fillId="0" borderId="19" xfId="0" applyNumberFormat="1" applyFont="1" applyBorder="1" applyAlignment="1">
      <alignment horizontal="center" vertical="center" wrapText="1" readingOrder="1"/>
    </xf>
    <xf numFmtId="3" fontId="43" fillId="0" borderId="0" xfId="0" applyNumberFormat="1" applyFont="1" applyBorder="1" applyAlignment="1">
      <alignment horizontal="left"/>
    </xf>
    <xf numFmtId="0" fontId="50" fillId="0" borderId="0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49" fillId="0" borderId="0" xfId="0" applyFont="1" applyFill="1" applyBorder="1" applyAlignment="1">
      <alignment horizontal="left" vertical="center" wrapText="1"/>
    </xf>
    <xf numFmtId="4" fontId="39" fillId="0" borderId="0" xfId="87" applyNumberFormat="1" applyFont="1" applyFill="1" applyBorder="1" applyAlignment="1">
      <alignment vertical="center"/>
      <protection/>
    </xf>
    <xf numFmtId="3" fontId="44" fillId="0" borderId="0" xfId="0" applyNumberFormat="1" applyFont="1" applyBorder="1" applyAlignment="1">
      <alignment horizontal="center" vertical="center" wrapText="1" readingOrder="1"/>
    </xf>
    <xf numFmtId="3" fontId="40" fillId="0" borderId="0" xfId="0" applyNumberFormat="1" applyFont="1" applyBorder="1" applyAlignment="1">
      <alignment vertical="center"/>
    </xf>
    <xf numFmtId="3" fontId="40" fillId="0" borderId="20" xfId="0" applyNumberFormat="1" applyFont="1" applyBorder="1" applyAlignment="1">
      <alignment vertical="center"/>
    </xf>
    <xf numFmtId="3" fontId="40" fillId="0" borderId="19" xfId="0" applyNumberFormat="1" applyFont="1" applyBorder="1" applyAlignment="1">
      <alignment horizontal="center" vertical="center" wrapText="1" readingOrder="1"/>
    </xf>
    <xf numFmtId="3" fontId="40" fillId="0" borderId="19" xfId="87" applyNumberFormat="1" applyFont="1" applyFill="1" applyBorder="1" applyAlignment="1">
      <alignment horizontal="center" vertical="center" wrapText="1"/>
      <protection/>
    </xf>
    <xf numFmtId="3" fontId="45" fillId="0" borderId="19" xfId="0" applyNumberFormat="1" applyFont="1" applyBorder="1" applyAlignment="1">
      <alignment horizontal="center" vertical="center" wrapText="1"/>
    </xf>
    <xf numFmtId="3" fontId="43" fillId="0" borderId="19" xfId="0" applyNumberFormat="1" applyFont="1" applyBorder="1" applyAlignment="1" quotePrefix="1">
      <alignment horizontal="left"/>
    </xf>
    <xf numFmtId="0" fontId="47" fillId="0" borderId="20" xfId="0" applyNumberFormat="1" applyFont="1" applyBorder="1" applyAlignment="1" quotePrefix="1">
      <alignment horizontal="left" vertical="center"/>
    </xf>
    <xf numFmtId="0" fontId="46" fillId="0" borderId="2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 wrapText="1" readingOrder="1"/>
    </xf>
    <xf numFmtId="0" fontId="43" fillId="0" borderId="0" xfId="0" applyNumberFormat="1" applyFont="1" applyBorder="1" applyAlignment="1">
      <alignment horizontal="center"/>
    </xf>
    <xf numFmtId="0" fontId="40" fillId="0" borderId="0" xfId="87" applyNumberFormat="1" applyFont="1" applyFill="1" applyBorder="1" applyAlignment="1">
      <alignment vertical="center"/>
      <protection/>
    </xf>
    <xf numFmtId="3" fontId="40" fillId="0" borderId="19" xfId="0" applyNumberFormat="1" applyFont="1" applyBorder="1" applyAlignment="1">
      <alignment vertical="center"/>
    </xf>
    <xf numFmtId="3" fontId="44" fillId="0" borderId="19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54" fillId="0" borderId="17" xfId="0" applyFont="1" applyFill="1" applyBorder="1" applyAlignment="1">
      <alignment horizontal="left" vertical="center" wrapText="1"/>
    </xf>
    <xf numFmtId="0" fontId="55" fillId="0" borderId="17" xfId="87" applyNumberFormat="1" applyFont="1" applyFill="1" applyBorder="1" applyAlignment="1">
      <alignment vertical="center"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0" fontId="54" fillId="27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horizontal="left" vertical="center" wrapText="1"/>
      <protection/>
    </xf>
    <xf numFmtId="0" fontId="41" fillId="0" borderId="17" xfId="87" applyNumberFormat="1" applyFont="1" applyFill="1" applyBorder="1" applyAlignment="1">
      <alignment vertical="center"/>
      <protection/>
    </xf>
    <xf numFmtId="0" fontId="55" fillId="0" borderId="17" xfId="87" applyNumberFormat="1" applyFont="1" applyFill="1" applyBorder="1" applyAlignment="1">
      <alignment vertical="center"/>
      <protection/>
    </xf>
    <xf numFmtId="0" fontId="54" fillId="9" borderId="17" xfId="0" applyFont="1" applyFill="1" applyBorder="1" applyAlignment="1">
      <alignment horizontal="left" vertical="center" wrapText="1"/>
    </xf>
    <xf numFmtId="3" fontId="55" fillId="0" borderId="17" xfId="87" applyNumberFormat="1" applyFont="1" applyFill="1" applyBorder="1" applyAlignment="1">
      <alignment vertical="center"/>
      <protection/>
    </xf>
    <xf numFmtId="0" fontId="55" fillId="8" borderId="17" xfId="87" applyNumberFormat="1" applyFont="1" applyFill="1" applyBorder="1" applyAlignment="1">
      <alignment vertical="center"/>
      <protection/>
    </xf>
    <xf numFmtId="49" fontId="56" fillId="28" borderId="17" xfId="0" applyNumberFormat="1" applyFont="1" applyFill="1" applyBorder="1" applyAlignment="1">
      <alignment horizontal="left" vertical="center" wrapText="1"/>
    </xf>
    <xf numFmtId="0" fontId="57" fillId="0" borderId="17" xfId="87" applyNumberFormat="1" applyFont="1" applyFill="1" applyBorder="1" applyAlignment="1" quotePrefix="1">
      <alignment horizontal="center" vertical="center" wrapText="1"/>
      <protection/>
    </xf>
    <xf numFmtId="0" fontId="57" fillId="0" borderId="17" xfId="87" applyNumberFormat="1" applyFont="1" applyFill="1" applyBorder="1" applyAlignment="1">
      <alignment horizontal="center" vertical="center" wrapText="1"/>
      <protection/>
    </xf>
    <xf numFmtId="3" fontId="57" fillId="0" borderId="17" xfId="87" applyNumberFormat="1" applyFont="1" applyFill="1" applyBorder="1" applyAlignment="1" quotePrefix="1">
      <alignment horizontal="center" vertical="center" wrapText="1"/>
      <protection/>
    </xf>
    <xf numFmtId="3" fontId="57" fillId="0" borderId="17" xfId="87" applyNumberFormat="1" applyFont="1" applyFill="1" applyBorder="1" applyAlignment="1">
      <alignment horizontal="center" vertical="center" wrapText="1"/>
      <protection/>
    </xf>
    <xf numFmtId="0" fontId="58" fillId="0" borderId="17" xfId="0" applyNumberFormat="1" applyFont="1" applyFill="1" applyBorder="1" applyAlignment="1" applyProtection="1">
      <alignment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0" fontId="41" fillId="0" borderId="17" xfId="87" applyNumberFormat="1" applyFont="1" applyFill="1" applyBorder="1" applyAlignment="1">
      <alignment horizontal="center" vertical="center"/>
      <protection/>
    </xf>
    <xf numFmtId="0" fontId="55" fillId="27" borderId="17" xfId="0" applyNumberFormat="1" applyFont="1" applyFill="1" applyBorder="1" applyAlignment="1">
      <alignment horizontal="center" vertical="center"/>
    </xf>
    <xf numFmtId="0" fontId="55" fillId="27" borderId="17" xfId="0" applyNumberFormat="1" applyFont="1" applyFill="1" applyBorder="1" applyAlignment="1">
      <alignment horizontal="left" vertical="center"/>
    </xf>
    <xf numFmtId="0" fontId="54" fillId="9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vertical="center"/>
      <protection/>
    </xf>
    <xf numFmtId="0" fontId="53" fillId="0" borderId="17" xfId="0" applyFont="1" applyFill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/>
    </xf>
    <xf numFmtId="0" fontId="54" fillId="27" borderId="17" xfId="0" applyFont="1" applyFill="1" applyBorder="1" applyAlignment="1">
      <alignment horizontal="left" vertical="center" wrapText="1"/>
    </xf>
    <xf numFmtId="0" fontId="55" fillId="0" borderId="17" xfId="87" applyNumberFormat="1" applyFont="1" applyFill="1" applyBorder="1" applyAlignment="1">
      <alignment vertical="center"/>
      <protection/>
    </xf>
    <xf numFmtId="0" fontId="54" fillId="22" borderId="17" xfId="0" applyFont="1" applyFill="1" applyBorder="1" applyAlignment="1">
      <alignment horizontal="center" vertical="center"/>
    </xf>
    <xf numFmtId="0" fontId="54" fillId="27" borderId="17" xfId="0" applyFont="1" applyFill="1" applyBorder="1" applyAlignment="1">
      <alignment horizontal="center" vertical="center"/>
    </xf>
    <xf numFmtId="0" fontId="57" fillId="0" borderId="17" xfId="0" applyNumberFormat="1" applyFont="1" applyBorder="1" applyAlignment="1">
      <alignment horizontal="center" vertical="center" wrapText="1"/>
    </xf>
    <xf numFmtId="3" fontId="59" fillId="0" borderId="17" xfId="0" applyNumberFormat="1" applyFont="1" applyBorder="1" applyAlignment="1">
      <alignment horizontal="center" vertical="center" wrapText="1"/>
    </xf>
    <xf numFmtId="3" fontId="57" fillId="0" borderId="17" xfId="0" applyNumberFormat="1" applyFont="1" applyBorder="1" applyAlignment="1">
      <alignment horizontal="center" vertical="center" wrapText="1" readingOrder="1"/>
    </xf>
    <xf numFmtId="3" fontId="60" fillId="0" borderId="17" xfId="0" applyNumberFormat="1" applyFont="1" applyBorder="1" applyAlignment="1">
      <alignment horizontal="right"/>
    </xf>
    <xf numFmtId="3" fontId="60" fillId="0" borderId="17" xfId="0" applyNumberFormat="1" applyFont="1" applyFill="1" applyBorder="1" applyAlignment="1" applyProtection="1">
      <alignment horizontal="right" wrapText="1"/>
      <protection/>
    </xf>
    <xf numFmtId="3" fontId="60" fillId="0" borderId="15" xfId="0" applyNumberFormat="1" applyFont="1" applyBorder="1" applyAlignment="1">
      <alignment horizontal="right"/>
    </xf>
    <xf numFmtId="1" fontId="52" fillId="29" borderId="17" xfId="0" applyNumberFormat="1" applyFont="1" applyFill="1" applyBorder="1" applyAlignment="1">
      <alignment horizontal="right" vertical="top" wrapText="1"/>
    </xf>
    <xf numFmtId="1" fontId="52" fillId="29" borderId="17" xfId="0" applyNumberFormat="1" applyFont="1" applyFill="1" applyBorder="1" applyAlignment="1">
      <alignment horizontal="left" wrapText="1"/>
    </xf>
    <xf numFmtId="0" fontId="52" fillId="0" borderId="17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1" fontId="62" fillId="0" borderId="17" xfId="0" applyNumberFormat="1" applyFont="1" applyBorder="1" applyAlignment="1">
      <alignment horizontal="left" wrapText="1"/>
    </xf>
    <xf numFmtId="3" fontId="62" fillId="0" borderId="17" xfId="0" applyNumberFormat="1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/>
    </xf>
    <xf numFmtId="3" fontId="62" fillId="0" borderId="17" xfId="0" applyNumberFormat="1" applyFont="1" applyBorder="1" applyAlignment="1">
      <alignment horizontal="right" vertical="center" wrapText="1"/>
    </xf>
    <xf numFmtId="3" fontId="51" fillId="0" borderId="17" xfId="0" applyNumberFormat="1" applyFont="1" applyBorder="1" applyAlignment="1">
      <alignment/>
    </xf>
    <xf numFmtId="0" fontId="63" fillId="0" borderId="17" xfId="0" applyNumberFormat="1" applyFont="1" applyFill="1" applyBorder="1" applyAlignment="1" applyProtection="1">
      <alignment horizontal="left"/>
      <protection/>
    </xf>
    <xf numFmtId="1" fontId="51" fillId="0" borderId="17" xfId="0" applyNumberFormat="1" applyFont="1" applyBorder="1" applyAlignment="1">
      <alignment wrapText="1"/>
    </xf>
    <xf numFmtId="0" fontId="26" fillId="0" borderId="17" xfId="0" applyNumberFormat="1" applyFont="1" applyFill="1" applyBorder="1" applyAlignment="1" applyProtection="1">
      <alignment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64" fillId="0" borderId="17" xfId="0" applyFont="1" applyBorder="1" applyAlignment="1">
      <alignment horizontal="right"/>
    </xf>
    <xf numFmtId="3" fontId="47" fillId="0" borderId="17" xfId="87" applyNumberFormat="1" applyFont="1" applyFill="1" applyBorder="1" applyAlignment="1">
      <alignment vertical="center"/>
      <protection/>
    </xf>
    <xf numFmtId="0" fontId="46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>
      <alignment vertical="center"/>
      <protection/>
    </xf>
    <xf numFmtId="3" fontId="47" fillId="0" borderId="17" xfId="87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 quotePrefix="1">
      <alignment horizontal="center" vertical="center" wrapText="1"/>
      <protection/>
    </xf>
    <xf numFmtId="3" fontId="47" fillId="0" borderId="17" xfId="87" applyNumberFormat="1" applyFont="1" applyFill="1" applyBorder="1" applyAlignment="1">
      <alignment horizontal="right" vertical="center"/>
      <protection/>
    </xf>
    <xf numFmtId="3" fontId="47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3" fontId="43" fillId="0" borderId="17" xfId="0" applyNumberFormat="1" applyFont="1" applyBorder="1" applyAlignment="1">
      <alignment horizontal="right" vertical="center" wrapText="1"/>
    </xf>
    <xf numFmtId="3" fontId="60" fillId="0" borderId="17" xfId="0" applyNumberFormat="1" applyFont="1" applyFill="1" applyBorder="1" applyAlignment="1" applyProtection="1">
      <alignment horizontal="center" wrapText="1"/>
      <protection/>
    </xf>
    <xf numFmtId="3" fontId="59" fillId="0" borderId="17" xfId="0" applyNumberFormat="1" applyFont="1" applyFill="1" applyBorder="1" applyAlignment="1">
      <alignment horizontal="center" vertical="center" wrapText="1"/>
    </xf>
    <xf numFmtId="3" fontId="47" fillId="0" borderId="17" xfId="0" applyNumberFormat="1" applyFont="1" applyFill="1" applyBorder="1" applyAlignment="1">
      <alignment vertical="center"/>
    </xf>
    <xf numFmtId="179" fontId="57" fillId="0" borderId="17" xfId="0" applyNumberFormat="1" applyFont="1" applyFill="1" applyBorder="1" applyAlignment="1">
      <alignment horizontal="center" vertical="center" wrapText="1" readingOrder="1"/>
    </xf>
    <xf numFmtId="0" fontId="53" fillId="0" borderId="17" xfId="0" applyFont="1" applyFill="1" applyBorder="1" applyAlignment="1">
      <alignment horizontal="center" vertical="center"/>
    </xf>
    <xf numFmtId="3" fontId="55" fillId="0" borderId="17" xfId="0" applyNumberFormat="1" applyFont="1" applyBorder="1" applyAlignment="1" quotePrefix="1">
      <alignment horizontal="center" vertical="center"/>
    </xf>
    <xf numFmtId="0" fontId="41" fillId="0" borderId="17" xfId="0" applyNumberFormat="1" applyFont="1" applyBorder="1" applyAlignment="1" quotePrefix="1">
      <alignment horizontal="center" vertical="center"/>
    </xf>
    <xf numFmtId="3" fontId="55" fillId="0" borderId="17" xfId="0" applyNumberFormat="1" applyFont="1" applyFill="1" applyBorder="1" applyAlignment="1" applyProtection="1">
      <alignment horizontal="center" vertical="center"/>
      <protection/>
    </xf>
    <xf numFmtId="0" fontId="53" fillId="0" borderId="17" xfId="0" applyNumberFormat="1" applyFont="1" applyFill="1" applyBorder="1" applyAlignment="1" applyProtection="1">
      <alignment horizontal="center"/>
      <protection/>
    </xf>
    <xf numFmtId="4" fontId="53" fillId="0" borderId="17" xfId="0" applyNumberFormat="1" applyFont="1" applyFill="1" applyBorder="1" applyAlignment="1" applyProtection="1">
      <alignment/>
      <protection/>
    </xf>
    <xf numFmtId="4" fontId="65" fillId="0" borderId="17" xfId="0" applyNumberFormat="1" applyFont="1" applyBorder="1" applyAlignment="1">
      <alignment horizontal="right" vertical="center"/>
    </xf>
    <xf numFmtId="4" fontId="60" fillId="0" borderId="17" xfId="0" applyNumberFormat="1" applyFont="1" applyBorder="1" applyAlignment="1">
      <alignment horizontal="right"/>
    </xf>
    <xf numFmtId="3" fontId="43" fillId="0" borderId="0" xfId="0" applyNumberFormat="1" applyFont="1" applyFill="1" applyBorder="1" applyAlignment="1">
      <alignment horizontal="left"/>
    </xf>
    <xf numFmtId="3" fontId="43" fillId="0" borderId="19" xfId="0" applyNumberFormat="1" applyFont="1" applyFill="1" applyBorder="1" applyAlignment="1" quotePrefix="1">
      <alignment horizontal="left"/>
    </xf>
    <xf numFmtId="0" fontId="47" fillId="0" borderId="17" xfId="0" applyNumberFormat="1" applyFont="1" applyBorder="1" applyAlignment="1">
      <alignment horizontal="center" vertical="center" wrapText="1"/>
    </xf>
    <xf numFmtId="3" fontId="57" fillId="0" borderId="17" xfId="0" applyNumberFormat="1" applyFont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 horizontal="center" wrapText="1"/>
    </xf>
    <xf numFmtId="0" fontId="47" fillId="0" borderId="17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4" fontId="40" fillId="0" borderId="0" xfId="87" applyNumberFormat="1" applyFont="1" applyFill="1" applyBorder="1" applyAlignment="1" quotePrefix="1">
      <alignment horizontal="center" vertical="center" wrapText="1"/>
      <protection/>
    </xf>
    <xf numFmtId="4" fontId="46" fillId="0" borderId="17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43" fillId="0" borderId="0" xfId="0" applyNumberFormat="1" applyFont="1" applyBorder="1" applyAlignment="1" quotePrefix="1">
      <alignment horizontal="left"/>
    </xf>
    <xf numFmtId="4" fontId="42" fillId="0" borderId="0" xfId="0" applyNumberFormat="1" applyFont="1" applyAlignment="1">
      <alignment/>
    </xf>
    <xf numFmtId="4" fontId="40" fillId="0" borderId="2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horizontal="left"/>
    </xf>
    <xf numFmtId="4" fontId="59" fillId="0" borderId="17" xfId="0" applyNumberFormat="1" applyFont="1" applyBorder="1" applyAlignment="1">
      <alignment horizontal="center" vertical="center" wrapText="1"/>
    </xf>
    <xf numFmtId="4" fontId="5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3" fontId="46" fillId="0" borderId="17" xfId="87" applyNumberFormat="1" applyFont="1" applyFill="1" applyBorder="1" applyAlignment="1">
      <alignment vertical="center" wrapText="1"/>
      <protection/>
    </xf>
    <xf numFmtId="3" fontId="39" fillId="0" borderId="17" xfId="87" applyNumberFormat="1" applyFont="1" applyFill="1" applyBorder="1" applyAlignment="1">
      <alignment vertical="center"/>
      <protection/>
    </xf>
    <xf numFmtId="3" fontId="46" fillId="0" borderId="17" xfId="87" applyNumberFormat="1" applyFont="1" applyFill="1" applyBorder="1" applyAlignment="1">
      <alignment vertical="center"/>
      <protection/>
    </xf>
    <xf numFmtId="3" fontId="39" fillId="0" borderId="17" xfId="87" applyNumberFormat="1" applyFont="1" applyFill="1" applyBorder="1" applyAlignment="1">
      <alignment vertical="center" wrapText="1"/>
      <protection/>
    </xf>
    <xf numFmtId="3" fontId="39" fillId="0" borderId="17" xfId="87" applyNumberFormat="1" applyFont="1" applyFill="1" applyBorder="1" applyAlignment="1">
      <alignment horizontal="right" vertical="center"/>
      <protection/>
    </xf>
    <xf numFmtId="49" fontId="56" fillId="30" borderId="17" xfId="0" applyNumberFormat="1" applyFont="1" applyFill="1" applyBorder="1" applyAlignment="1">
      <alignment horizontal="left" vertical="center" wrapText="1"/>
    </xf>
    <xf numFmtId="49" fontId="56" fillId="31" borderId="17" xfId="0" applyNumberFormat="1" applyFont="1" applyFill="1" applyBorder="1" applyAlignment="1">
      <alignment horizontal="left" vertical="center" wrapText="1"/>
    </xf>
    <xf numFmtId="3" fontId="47" fillId="0" borderId="17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3" fontId="66" fillId="0" borderId="0" xfId="0" applyNumberFormat="1" applyFont="1" applyBorder="1" applyAlignment="1" quotePrefix="1">
      <alignment horizontal="left"/>
    </xf>
    <xf numFmtId="3" fontId="47" fillId="0" borderId="17" xfId="87" applyNumberFormat="1" applyFont="1" applyFill="1" applyBorder="1" applyAlignment="1">
      <alignment horizontal="right" vertical="center" wrapText="1"/>
      <protection/>
    </xf>
    <xf numFmtId="3" fontId="40" fillId="0" borderId="17" xfId="87" applyNumberFormat="1" applyFont="1" applyFill="1" applyBorder="1" applyAlignment="1">
      <alignment horizontal="right" vertical="center" wrapText="1"/>
      <protection/>
    </xf>
    <xf numFmtId="3" fontId="47" fillId="0" borderId="17" xfId="0" applyNumberFormat="1" applyFont="1" applyBorder="1" applyAlignment="1">
      <alignment horizontal="right" vertical="center" wrapText="1"/>
    </xf>
    <xf numFmtId="3" fontId="47" fillId="0" borderId="17" xfId="87" applyNumberFormat="1" applyFont="1" applyFill="1" applyBorder="1" applyAlignment="1">
      <alignment horizontal="right" vertical="center" wrapText="1"/>
      <protection/>
    </xf>
    <xf numFmtId="3" fontId="47" fillId="0" borderId="17" xfId="0" applyNumberFormat="1" applyFont="1" applyFill="1" applyBorder="1" applyAlignment="1">
      <alignment horizontal="right" vertical="center" wrapText="1"/>
    </xf>
    <xf numFmtId="3" fontId="54" fillId="0" borderId="17" xfId="0" applyNumberFormat="1" applyFont="1" applyFill="1" applyBorder="1" applyAlignment="1" applyProtection="1">
      <alignment/>
      <protection/>
    </xf>
    <xf numFmtId="3" fontId="53" fillId="0" borderId="17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3" fontId="71" fillId="0" borderId="17" xfId="0" applyNumberFormat="1" applyFont="1" applyFill="1" applyBorder="1" applyAlignment="1" applyProtection="1">
      <alignment horizontal="right" wrapText="1"/>
      <protection/>
    </xf>
    <xf numFmtId="3" fontId="71" fillId="0" borderId="17" xfId="0" applyNumberFormat="1" applyFont="1" applyBorder="1" applyAlignment="1">
      <alignment horizontal="right"/>
    </xf>
    <xf numFmtId="0" fontId="53" fillId="0" borderId="15" xfId="0" applyFont="1" applyBorder="1" applyAlignment="1">
      <alignment horizontal="center" vertical="center"/>
    </xf>
    <xf numFmtId="0" fontId="55" fillId="0" borderId="22" xfId="87" applyNumberFormat="1" applyFont="1" applyFill="1" applyBorder="1" applyAlignment="1">
      <alignment vertical="center"/>
      <protection/>
    </xf>
    <xf numFmtId="3" fontId="47" fillId="0" borderId="22" xfId="0" applyNumberFormat="1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0" fontId="55" fillId="32" borderId="23" xfId="87" applyNumberFormat="1" applyFont="1" applyFill="1" applyBorder="1" applyAlignment="1">
      <alignment vertical="center"/>
      <protection/>
    </xf>
    <xf numFmtId="3" fontId="47" fillId="32" borderId="24" xfId="0" applyNumberFormat="1" applyFont="1" applyFill="1" applyBorder="1" applyAlignment="1">
      <alignment vertical="center"/>
    </xf>
    <xf numFmtId="3" fontId="46" fillId="0" borderId="17" xfId="0" applyNumberFormat="1" applyFont="1" applyFill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69" fillId="0" borderId="17" xfId="0" applyNumberFormat="1" applyFont="1" applyFill="1" applyBorder="1" applyAlignment="1" applyProtection="1">
      <alignment/>
      <protection/>
    </xf>
    <xf numFmtId="4" fontId="69" fillId="0" borderId="17" xfId="0" applyNumberFormat="1" applyFont="1" applyFill="1" applyBorder="1" applyAlignment="1" applyProtection="1">
      <alignment/>
      <protection/>
    </xf>
    <xf numFmtId="3" fontId="72" fillId="0" borderId="17" xfId="87" applyNumberFormat="1" applyFont="1" applyFill="1" applyBorder="1" applyAlignment="1">
      <alignment horizontal="right" vertical="center" wrapText="1"/>
      <protection/>
    </xf>
    <xf numFmtId="3" fontId="73" fillId="0" borderId="17" xfId="87" applyNumberFormat="1" applyFont="1" applyFill="1" applyBorder="1" applyAlignment="1">
      <alignment vertical="center"/>
      <protection/>
    </xf>
    <xf numFmtId="3" fontId="73" fillId="0" borderId="17" xfId="87" applyNumberFormat="1" applyFont="1" applyFill="1" applyBorder="1" applyAlignment="1">
      <alignment vertical="center" wrapText="1"/>
      <protection/>
    </xf>
    <xf numFmtId="3" fontId="72" fillId="0" borderId="17" xfId="87" applyNumberFormat="1" applyFont="1" applyFill="1" applyBorder="1" applyAlignment="1">
      <alignment vertical="center"/>
      <protection/>
    </xf>
    <xf numFmtId="3" fontId="73" fillId="0" borderId="17" xfId="87" applyNumberFormat="1" applyFont="1" applyFill="1" applyBorder="1" applyAlignment="1">
      <alignment vertical="center"/>
      <protection/>
    </xf>
    <xf numFmtId="3" fontId="72" fillId="0" borderId="17" xfId="87" applyNumberFormat="1" applyFont="1" applyFill="1" applyBorder="1" applyAlignment="1">
      <alignment horizontal="right" vertical="center" wrapText="1"/>
      <protection/>
    </xf>
    <xf numFmtId="3" fontId="72" fillId="0" borderId="17" xfId="87" applyNumberFormat="1" applyFont="1" applyFill="1" applyBorder="1" applyAlignment="1">
      <alignment vertical="center"/>
      <protection/>
    </xf>
    <xf numFmtId="3" fontId="72" fillId="0" borderId="17" xfId="0" applyNumberFormat="1" applyFont="1" applyBorder="1" applyAlignment="1">
      <alignment vertical="center"/>
    </xf>
    <xf numFmtId="3" fontId="72" fillId="0" borderId="17" xfId="0" applyNumberFormat="1" applyFont="1" applyFill="1" applyBorder="1" applyAlignment="1">
      <alignment vertical="center"/>
    </xf>
    <xf numFmtId="3" fontId="72" fillId="0" borderId="17" xfId="0" applyNumberFormat="1" applyFont="1" applyFill="1" applyBorder="1" applyAlignment="1">
      <alignment horizontal="right" vertical="center" wrapText="1"/>
    </xf>
    <xf numFmtId="3" fontId="73" fillId="0" borderId="17" xfId="0" applyNumberFormat="1" applyFont="1" applyBorder="1" applyAlignment="1">
      <alignment vertical="center"/>
    </xf>
    <xf numFmtId="3" fontId="72" fillId="0" borderId="17" xfId="0" applyNumberFormat="1" applyFont="1" applyBorder="1" applyAlignment="1">
      <alignment horizontal="right" vertical="center" wrapText="1"/>
    </xf>
    <xf numFmtId="3" fontId="72" fillId="0" borderId="22" xfId="0" applyNumberFormat="1" applyFont="1" applyFill="1" applyBorder="1" applyAlignment="1">
      <alignment vertical="center"/>
    </xf>
    <xf numFmtId="3" fontId="73" fillId="0" borderId="22" xfId="0" applyNumberFormat="1" applyFont="1" applyBorder="1" applyAlignment="1">
      <alignment vertical="center"/>
    </xf>
    <xf numFmtId="4" fontId="74" fillId="0" borderId="17" xfId="0" applyNumberFormat="1" applyFont="1" applyFill="1" applyBorder="1" applyAlignment="1" applyProtection="1">
      <alignment/>
      <protection/>
    </xf>
    <xf numFmtId="3" fontId="74" fillId="0" borderId="17" xfId="0" applyNumberFormat="1" applyFont="1" applyFill="1" applyBorder="1" applyAlignment="1" applyProtection="1">
      <alignment/>
      <protection/>
    </xf>
    <xf numFmtId="4" fontId="75" fillId="0" borderId="17" xfId="0" applyNumberFormat="1" applyFont="1" applyFill="1" applyBorder="1" applyAlignment="1" applyProtection="1">
      <alignment/>
      <protection/>
    </xf>
    <xf numFmtId="0" fontId="74" fillId="0" borderId="17" xfId="0" applyNumberFormat="1" applyFont="1" applyFill="1" applyBorder="1" applyAlignment="1" applyProtection="1">
      <alignment/>
      <protection/>
    </xf>
    <xf numFmtId="4" fontId="38" fillId="0" borderId="0" xfId="0" applyNumberFormat="1" applyFont="1" applyBorder="1" applyAlignment="1">
      <alignment/>
    </xf>
    <xf numFmtId="4" fontId="57" fillId="0" borderId="17" xfId="87" applyNumberFormat="1" applyFont="1" applyFill="1" applyBorder="1" applyAlignment="1">
      <alignment horizontal="center" vertical="center" wrapText="1"/>
      <protection/>
    </xf>
    <xf numFmtId="4" fontId="38" fillId="0" borderId="17" xfId="0" applyNumberFormat="1" applyFont="1" applyBorder="1" applyAlignment="1">
      <alignment/>
    </xf>
    <xf numFmtId="4" fontId="47" fillId="0" borderId="17" xfId="87" applyNumberFormat="1" applyFont="1" applyFill="1" applyBorder="1" applyAlignment="1">
      <alignment horizontal="right" vertical="center" wrapText="1"/>
      <protection/>
    </xf>
    <xf numFmtId="4" fontId="46" fillId="0" borderId="17" xfId="87" applyNumberFormat="1" applyFont="1" applyFill="1" applyBorder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 wrapText="1"/>
      <protection/>
    </xf>
    <xf numFmtId="4" fontId="47" fillId="0" borderId="17" xfId="87" applyNumberFormat="1" applyFont="1" applyFill="1" applyBorder="1" applyAlignment="1">
      <alignment vertical="center"/>
      <protection/>
    </xf>
    <xf numFmtId="4" fontId="47" fillId="0" borderId="17" xfId="87" applyNumberFormat="1" applyFont="1" applyFill="1" applyBorder="1" applyAlignment="1">
      <alignment horizontal="right" vertical="center" wrapText="1"/>
      <protection/>
    </xf>
    <xf numFmtId="4" fontId="72" fillId="0" borderId="17" xfId="87" applyNumberFormat="1" applyFont="1" applyFill="1" applyBorder="1" applyAlignment="1">
      <alignment vertical="center"/>
      <protection/>
    </xf>
    <xf numFmtId="4" fontId="47" fillId="0" borderId="17" xfId="87" applyNumberFormat="1" applyFont="1" applyFill="1" applyBorder="1" applyAlignment="1">
      <alignment vertical="center"/>
      <protection/>
    </xf>
    <xf numFmtId="4" fontId="46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 vertical="center" wrapText="1" readingOrder="1"/>
    </xf>
    <xf numFmtId="4" fontId="57" fillId="0" borderId="17" xfId="0" applyNumberFormat="1" applyFont="1" applyBorder="1" applyAlignment="1">
      <alignment horizontal="center" vertical="center" wrapText="1" readingOrder="1"/>
    </xf>
    <xf numFmtId="4" fontId="72" fillId="0" borderId="17" xfId="0" applyNumberFormat="1" applyFont="1" applyBorder="1" applyAlignment="1">
      <alignment vertical="center"/>
    </xf>
    <xf numFmtId="4" fontId="40" fillId="0" borderId="19" xfId="0" applyNumberFormat="1" applyFont="1" applyBorder="1" applyAlignment="1">
      <alignment horizontal="center" vertical="center" wrapText="1" readingOrder="1"/>
    </xf>
    <xf numFmtId="4" fontId="72" fillId="0" borderId="17" xfId="0" applyNumberFormat="1" applyFont="1" applyFill="1" applyBorder="1" applyAlignment="1">
      <alignment horizontal="right" vertical="center" wrapText="1"/>
    </xf>
    <xf numFmtId="4" fontId="73" fillId="0" borderId="17" xfId="0" applyNumberFormat="1" applyFont="1" applyBorder="1" applyAlignment="1">
      <alignment vertical="center"/>
    </xf>
    <xf numFmtId="4" fontId="73" fillId="0" borderId="22" xfId="0" applyNumberFormat="1" applyFont="1" applyBorder="1" applyAlignment="1">
      <alignment vertical="center"/>
    </xf>
    <xf numFmtId="4" fontId="47" fillId="32" borderId="24" xfId="0" applyNumberFormat="1" applyFont="1" applyFill="1" applyBorder="1" applyAlignment="1">
      <alignment vertical="center"/>
    </xf>
    <xf numFmtId="4" fontId="54" fillId="0" borderId="17" xfId="0" applyNumberFormat="1" applyFont="1" applyFill="1" applyBorder="1" applyAlignment="1" applyProtection="1">
      <alignment/>
      <protection/>
    </xf>
    <xf numFmtId="4" fontId="39" fillId="0" borderId="17" xfId="87" applyNumberFormat="1" applyFont="1" applyFill="1" applyBorder="1" applyAlignment="1">
      <alignment vertical="center"/>
      <protection/>
    </xf>
    <xf numFmtId="4" fontId="73" fillId="0" borderId="17" xfId="87" applyNumberFormat="1" applyFont="1" applyFill="1" applyBorder="1" applyAlignment="1">
      <alignment vertical="center"/>
      <protection/>
    </xf>
    <xf numFmtId="49" fontId="76" fillId="0" borderId="17" xfId="0" applyNumberFormat="1" applyFont="1" applyFill="1" applyBorder="1" applyAlignment="1">
      <alignment horizontal="left" vertical="center" wrapText="1"/>
    </xf>
    <xf numFmtId="4" fontId="47" fillId="0" borderId="17" xfId="87" applyNumberFormat="1" applyFont="1" applyFill="1" applyBorder="1" applyAlignment="1">
      <alignment vertical="center" wrapText="1"/>
      <protection/>
    </xf>
    <xf numFmtId="4" fontId="40" fillId="0" borderId="17" xfId="87" applyNumberFormat="1" applyFont="1" applyFill="1" applyBorder="1" applyAlignment="1">
      <alignment horizontal="center" vertical="center" wrapText="1"/>
      <protection/>
    </xf>
    <xf numFmtId="4" fontId="47" fillId="0" borderId="17" xfId="87" applyNumberFormat="1" applyFont="1" applyFill="1" applyBorder="1" applyAlignment="1" quotePrefix="1">
      <alignment horizontal="center" vertical="center" wrapText="1"/>
      <protection/>
    </xf>
    <xf numFmtId="4" fontId="47" fillId="0" borderId="17" xfId="87" applyNumberFormat="1" applyFont="1" applyFill="1" applyBorder="1" applyAlignment="1">
      <alignment horizontal="right" vertical="center"/>
      <protection/>
    </xf>
    <xf numFmtId="4" fontId="40" fillId="0" borderId="17" xfId="0" applyNumberFormat="1" applyFont="1" applyBorder="1" applyAlignment="1">
      <alignment horizontal="center" vertical="center" wrapText="1" readingOrder="1"/>
    </xf>
    <xf numFmtId="4" fontId="40" fillId="0" borderId="17" xfId="0" applyNumberFormat="1" applyFont="1" applyBorder="1" applyAlignment="1">
      <alignment vertical="center"/>
    </xf>
    <xf numFmtId="4" fontId="57" fillId="0" borderId="17" xfId="0" applyNumberFormat="1" applyFont="1" applyFill="1" applyBorder="1" applyAlignment="1">
      <alignment horizontal="center" vertical="center" wrapText="1" readingOrder="1"/>
    </xf>
    <xf numFmtId="4" fontId="47" fillId="0" borderId="17" xfId="0" applyNumberFormat="1" applyFont="1" applyFill="1" applyBorder="1" applyAlignment="1">
      <alignment horizontal="right" vertical="center" wrapText="1"/>
    </xf>
    <xf numFmtId="4" fontId="46" fillId="0" borderId="17" xfId="0" applyNumberFormat="1" applyFont="1" applyBorder="1" applyAlignment="1">
      <alignment vertical="center"/>
    </xf>
    <xf numFmtId="4" fontId="46" fillId="0" borderId="17" xfId="0" applyNumberFormat="1" applyFont="1" applyBorder="1" applyAlignment="1">
      <alignment vertical="center"/>
    </xf>
    <xf numFmtId="4" fontId="47" fillId="0" borderId="17" xfId="0" applyNumberFormat="1" applyFont="1" applyFill="1" applyBorder="1" applyAlignment="1">
      <alignment vertical="center"/>
    </xf>
    <xf numFmtId="4" fontId="46" fillId="0" borderId="17" xfId="0" applyNumberFormat="1" applyFont="1" applyFill="1" applyBorder="1" applyAlignment="1">
      <alignment vertical="center"/>
    </xf>
    <xf numFmtId="4" fontId="47" fillId="0" borderId="22" xfId="0" applyNumberFormat="1" applyFont="1" applyFill="1" applyBorder="1" applyAlignment="1">
      <alignment vertical="center"/>
    </xf>
    <xf numFmtId="4" fontId="47" fillId="0" borderId="17" xfId="0" applyNumberFormat="1" applyFont="1" applyBorder="1" applyAlignment="1">
      <alignment horizontal="right" vertical="center" wrapText="1"/>
    </xf>
    <xf numFmtId="4" fontId="71" fillId="0" borderId="17" xfId="0" applyNumberFormat="1" applyFont="1" applyFill="1" applyBorder="1" applyAlignment="1" applyProtection="1">
      <alignment horizontal="right" wrapText="1"/>
      <protection/>
    </xf>
    <xf numFmtId="4" fontId="25" fillId="0" borderId="17" xfId="0" applyNumberFormat="1" applyFont="1" applyBorder="1" applyAlignment="1">
      <alignment horizontal="right"/>
    </xf>
    <xf numFmtId="4" fontId="25" fillId="0" borderId="17" xfId="0" applyNumberFormat="1" applyFont="1" applyFill="1" applyBorder="1" applyAlignment="1" applyProtection="1">
      <alignment horizontal="right" wrapText="1"/>
      <protection/>
    </xf>
    <xf numFmtId="4" fontId="60" fillId="0" borderId="17" xfId="0" applyNumberFormat="1" applyFont="1" applyFill="1" applyBorder="1" applyAlignment="1" applyProtection="1">
      <alignment horizontal="right" wrapText="1"/>
      <protection/>
    </xf>
    <xf numFmtId="4" fontId="60" fillId="0" borderId="15" xfId="0" applyNumberFormat="1" applyFont="1" applyBorder="1" applyAlignment="1">
      <alignment horizontal="right"/>
    </xf>
    <xf numFmtId="4" fontId="61" fillId="0" borderId="17" xfId="0" applyNumberFormat="1" applyFont="1" applyBorder="1" applyAlignment="1">
      <alignment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4" fontId="62" fillId="0" borderId="17" xfId="0" applyNumberFormat="1" applyFont="1" applyFill="1" applyBorder="1" applyAlignment="1">
      <alignment/>
    </xf>
    <xf numFmtId="4" fontId="62" fillId="0" borderId="17" xfId="0" applyNumberFormat="1" applyFont="1" applyFill="1" applyBorder="1" applyAlignment="1">
      <alignment wrapText="1"/>
    </xf>
    <xf numFmtId="4" fontId="62" fillId="0" borderId="17" xfId="0" applyNumberFormat="1" applyFont="1" applyBorder="1" applyAlignment="1">
      <alignment wrapText="1"/>
    </xf>
    <xf numFmtId="4" fontId="62" fillId="0" borderId="17" xfId="0" applyNumberFormat="1" applyFont="1" applyBorder="1" applyAlignment="1">
      <alignment/>
    </xf>
    <xf numFmtId="4" fontId="62" fillId="0" borderId="17" xfId="0" applyNumberFormat="1" applyFont="1" applyBorder="1" applyAlignment="1">
      <alignment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 quotePrefix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 horizontal="left" wrapText="1"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3" fontId="43" fillId="0" borderId="19" xfId="0" applyNumberFormat="1" applyFont="1" applyBorder="1" applyAlignment="1" quotePrefix="1">
      <alignment horizontal="center" vertical="center"/>
    </xf>
    <xf numFmtId="0" fontId="28" fillId="32" borderId="17" xfId="0" applyFont="1" applyFill="1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/>
    </xf>
    <xf numFmtId="4" fontId="77" fillId="0" borderId="17" xfId="0" applyNumberFormat="1" applyFont="1" applyFill="1" applyBorder="1" applyAlignment="1" applyProtection="1">
      <alignment/>
      <protection/>
    </xf>
    <xf numFmtId="4" fontId="78" fillId="0" borderId="17" xfId="0" applyNumberFormat="1" applyFont="1" applyFill="1" applyBorder="1" applyAlignment="1" applyProtection="1">
      <alignment/>
      <protection/>
    </xf>
    <xf numFmtId="4" fontId="62" fillId="0" borderId="17" xfId="0" applyNumberFormat="1" applyFont="1" applyBorder="1" applyAlignment="1">
      <alignment horizontal="right" vertical="center" wrapText="1"/>
    </xf>
    <xf numFmtId="4" fontId="62" fillId="0" borderId="17" xfId="0" applyNumberFormat="1" applyFont="1" applyFill="1" applyBorder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vi obrasci za plan proracuna 2004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077325"/>
          <a:ext cx="10477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9077325"/>
          <a:ext cx="10477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A16" sqref="A16:H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6.0039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88" t="s">
        <v>96</v>
      </c>
      <c r="B1" s="288"/>
      <c r="C1" s="288"/>
      <c r="D1" s="288"/>
      <c r="E1" s="288"/>
      <c r="F1" s="288"/>
      <c r="G1" s="288"/>
      <c r="H1" s="288"/>
    </row>
    <row r="2" spans="1:8" s="3" customFormat="1" ht="26.25" customHeight="1">
      <c r="A2" s="288" t="s">
        <v>12</v>
      </c>
      <c r="B2" s="288"/>
      <c r="C2" s="288"/>
      <c r="D2" s="288"/>
      <c r="E2" s="288"/>
      <c r="F2" s="288"/>
      <c r="G2" s="299"/>
      <c r="H2" s="299"/>
    </row>
    <row r="3" spans="1:8" ht="25.5" customHeight="1">
      <c r="A3" s="288"/>
      <c r="B3" s="288"/>
      <c r="C3" s="288"/>
      <c r="D3" s="288"/>
      <c r="E3" s="288"/>
      <c r="F3" s="288"/>
      <c r="G3" s="288"/>
      <c r="H3" s="290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187" t="s">
        <v>66</v>
      </c>
      <c r="G5" s="33"/>
      <c r="H5" s="33"/>
      <c r="I5" s="12"/>
    </row>
    <row r="6" spans="1:9" ht="27.75" customHeight="1">
      <c r="A6" s="293" t="s">
        <v>13</v>
      </c>
      <c r="B6" s="292"/>
      <c r="C6" s="292"/>
      <c r="D6" s="292"/>
      <c r="E6" s="298"/>
      <c r="F6" s="276">
        <f>F7+F8</f>
        <v>1113442.8</v>
      </c>
      <c r="G6" s="208"/>
      <c r="H6" s="208"/>
      <c r="I6" s="23"/>
    </row>
    <row r="7" spans="1:8" ht="22.5" customHeight="1">
      <c r="A7" s="293" t="s">
        <v>0</v>
      </c>
      <c r="B7" s="292"/>
      <c r="C7" s="292"/>
      <c r="D7" s="292"/>
      <c r="E7" s="298"/>
      <c r="F7" s="277">
        <v>1113442.8</v>
      </c>
      <c r="G7" s="209"/>
      <c r="H7" s="209"/>
    </row>
    <row r="8" spans="1:8" ht="22.5" customHeight="1">
      <c r="A8" s="300" t="s">
        <v>1</v>
      </c>
      <c r="B8" s="298"/>
      <c r="C8" s="298"/>
      <c r="D8" s="298"/>
      <c r="E8" s="298"/>
      <c r="F8" s="277">
        <v>0</v>
      </c>
      <c r="G8" s="14"/>
      <c r="H8" s="14"/>
    </row>
    <row r="9" spans="1:8" ht="22.5" customHeight="1">
      <c r="A9" s="24" t="s">
        <v>14</v>
      </c>
      <c r="B9" s="13"/>
      <c r="C9" s="13"/>
      <c r="D9" s="13"/>
      <c r="E9" s="13"/>
      <c r="F9" s="277">
        <f>F10+F11</f>
        <v>1120924.58</v>
      </c>
      <c r="G9" s="209"/>
      <c r="H9" s="209"/>
    </row>
    <row r="10" spans="1:8" ht="22.5" customHeight="1">
      <c r="A10" s="291" t="s">
        <v>2</v>
      </c>
      <c r="B10" s="292"/>
      <c r="C10" s="292"/>
      <c r="D10" s="292"/>
      <c r="E10" s="301"/>
      <c r="F10" s="278">
        <v>1104101.58</v>
      </c>
      <c r="G10" s="208"/>
      <c r="H10" s="208"/>
    </row>
    <row r="11" spans="1:8" ht="22.5" customHeight="1">
      <c r="A11" s="300" t="s">
        <v>3</v>
      </c>
      <c r="B11" s="298"/>
      <c r="C11" s="298"/>
      <c r="D11" s="298"/>
      <c r="E11" s="298"/>
      <c r="F11" s="278">
        <v>16823</v>
      </c>
      <c r="G11" s="15"/>
      <c r="H11" s="15"/>
    </row>
    <row r="12" spans="1:8" ht="22.5" customHeight="1">
      <c r="A12" s="291" t="s">
        <v>4</v>
      </c>
      <c r="B12" s="292"/>
      <c r="C12" s="292"/>
      <c r="D12" s="292"/>
      <c r="E12" s="292"/>
      <c r="F12" s="279">
        <f>+F6-F9</f>
        <v>-7481.780000000028</v>
      </c>
      <c r="G12" s="124"/>
      <c r="H12" s="157"/>
    </row>
    <row r="13" spans="1:8" ht="25.5" customHeight="1">
      <c r="A13" s="288"/>
      <c r="B13" s="289"/>
      <c r="C13" s="289"/>
      <c r="D13" s="289"/>
      <c r="E13" s="289"/>
      <c r="F13" s="290"/>
      <c r="G13" s="290"/>
      <c r="H13" s="290"/>
    </row>
    <row r="14" spans="1:8" ht="27.75" customHeight="1">
      <c r="A14" s="6"/>
      <c r="B14" s="7"/>
      <c r="C14" s="7"/>
      <c r="D14" s="8"/>
      <c r="E14" s="9"/>
      <c r="F14" s="10"/>
      <c r="G14" s="10"/>
      <c r="H14" s="11"/>
    </row>
    <row r="15" spans="1:8" ht="22.5" customHeight="1">
      <c r="A15" s="294" t="s">
        <v>5</v>
      </c>
      <c r="B15" s="295"/>
      <c r="C15" s="295"/>
      <c r="D15" s="295"/>
      <c r="E15" s="296"/>
      <c r="F15" s="280">
        <v>7481.78</v>
      </c>
      <c r="G15" s="125"/>
      <c r="H15" s="124"/>
    </row>
    <row r="16" spans="1:8" s="2" customFormat="1" ht="25.5" customHeight="1">
      <c r="A16" s="297"/>
      <c r="B16" s="289"/>
      <c r="C16" s="289"/>
      <c r="D16" s="289"/>
      <c r="E16" s="289"/>
      <c r="F16" s="290"/>
      <c r="G16" s="290"/>
      <c r="H16" s="290"/>
    </row>
    <row r="17" spans="1:8" s="2" customFormat="1" ht="27.75" customHeight="1">
      <c r="A17" s="6"/>
      <c r="B17" s="7"/>
      <c r="C17" s="7"/>
      <c r="D17" s="8"/>
      <c r="E17" s="9"/>
      <c r="F17" s="10"/>
      <c r="G17" s="10"/>
      <c r="H17" s="11"/>
    </row>
    <row r="18" spans="1:8" s="2" customFormat="1" ht="22.5" customHeight="1">
      <c r="A18" s="293" t="s">
        <v>6</v>
      </c>
      <c r="B18" s="292"/>
      <c r="C18" s="292"/>
      <c r="D18" s="292"/>
      <c r="E18" s="292"/>
      <c r="F18" s="14"/>
      <c r="G18" s="14"/>
      <c r="H18" s="14"/>
    </row>
    <row r="19" spans="1:8" s="2" customFormat="1" ht="22.5" customHeight="1">
      <c r="A19" s="293" t="s">
        <v>7</v>
      </c>
      <c r="B19" s="292"/>
      <c r="C19" s="292"/>
      <c r="D19" s="292"/>
      <c r="E19" s="292"/>
      <c r="F19" s="14"/>
      <c r="G19" s="14"/>
      <c r="H19" s="14"/>
    </row>
    <row r="20" spans="1:8" s="2" customFormat="1" ht="22.5" customHeight="1">
      <c r="A20" s="291" t="s">
        <v>8</v>
      </c>
      <c r="B20" s="292"/>
      <c r="C20" s="292"/>
      <c r="D20" s="292"/>
      <c r="E20" s="292"/>
      <c r="F20" s="14"/>
      <c r="G20" s="14"/>
      <c r="H20" s="14"/>
    </row>
    <row r="21" spans="1:8" s="2" customFormat="1" ht="15" customHeight="1">
      <c r="A21" s="17"/>
      <c r="B21" s="18"/>
      <c r="C21" s="16"/>
      <c r="D21" s="19"/>
      <c r="E21" s="18"/>
      <c r="F21" s="20"/>
      <c r="G21" s="20"/>
      <c r="H21" s="20"/>
    </row>
    <row r="22" spans="1:8" s="2" customFormat="1" ht="22.5" customHeight="1">
      <c r="A22" s="291" t="s">
        <v>9</v>
      </c>
      <c r="B22" s="292"/>
      <c r="C22" s="292"/>
      <c r="D22" s="292"/>
      <c r="E22" s="292"/>
      <c r="F22" s="168">
        <f>SUM(F12,F15,F20)</f>
        <v>-2.8194335754960775E-11</v>
      </c>
      <c r="G22" s="123"/>
      <c r="H22" s="123"/>
    </row>
    <row r="23" spans="1:5" s="2" customFormat="1" ht="18" customHeight="1">
      <c r="A23" s="21"/>
      <c r="B23" s="5"/>
      <c r="C23" s="5"/>
      <c r="D23" s="5"/>
      <c r="E23" s="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view="pageLayout" zoomScaleSheetLayoutView="100" workbookViewId="0" topLeftCell="A67">
      <selection activeCell="K34" sqref="K34"/>
    </sheetView>
  </sheetViews>
  <sheetFormatPr defaultColWidth="9.140625" defaultRowHeight="12.75"/>
  <cols>
    <col min="2" max="2" width="32.140625" style="0" customWidth="1"/>
    <col min="3" max="3" width="16.00390625" style="189" customWidth="1"/>
    <col min="4" max="4" width="12.7109375" style="0" customWidth="1"/>
    <col min="5" max="5" width="11.421875" style="0" customWidth="1"/>
    <col min="6" max="6" width="13.421875" style="0" customWidth="1"/>
    <col min="7" max="7" width="11.8515625" style="0" customWidth="1"/>
    <col min="8" max="8" width="11.7109375" style="0" customWidth="1"/>
    <col min="9" max="9" width="9.28125" style="0" customWidth="1"/>
    <col min="10" max="10" width="10.28125" style="0" customWidth="1"/>
    <col min="11" max="12" width="9.140625" style="0" customWidth="1"/>
    <col min="13" max="14" width="8.28125" style="0" customWidth="1"/>
    <col min="15" max="15" width="9.57421875" style="189" customWidth="1"/>
    <col min="16" max="16" width="8.28125" style="0" customWidth="1"/>
    <col min="17" max="17" width="10.140625" style="189" customWidth="1"/>
    <col min="18" max="18" width="9.8515625" style="0" customWidth="1"/>
  </cols>
  <sheetData>
    <row r="1" spans="1:20" ht="15.75">
      <c r="A1" s="25" t="s">
        <v>75</v>
      </c>
      <c r="B1" s="26"/>
      <c r="C1" s="177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38"/>
      <c r="P1" s="27"/>
      <c r="Q1" s="238"/>
      <c r="R1" s="27"/>
      <c r="S1" s="26"/>
      <c r="T1" s="26"/>
    </row>
    <row r="2" spans="1:20" ht="18.75">
      <c r="A2" s="26"/>
      <c r="B2" s="26"/>
      <c r="C2" s="177"/>
      <c r="D2" s="67" t="s">
        <v>65</v>
      </c>
      <c r="E2" s="26"/>
      <c r="F2" s="26"/>
      <c r="G2" s="26"/>
      <c r="H2" s="26"/>
      <c r="I2" s="26"/>
      <c r="J2" s="26"/>
      <c r="K2" s="26"/>
      <c r="L2" s="27"/>
      <c r="M2" s="27"/>
      <c r="N2" s="27"/>
      <c r="O2" s="238"/>
      <c r="P2" s="27"/>
      <c r="Q2" s="238"/>
      <c r="R2" s="27"/>
      <c r="S2" s="26"/>
      <c r="T2" s="26"/>
    </row>
    <row r="3" spans="1:20" ht="15.75">
      <c r="A3" s="28" t="s">
        <v>15</v>
      </c>
      <c r="B3" s="29"/>
      <c r="C3" s="178"/>
      <c r="D3" s="31"/>
      <c r="E3" s="31"/>
      <c r="F3" s="31"/>
      <c r="G3" s="31"/>
      <c r="H3" s="31"/>
      <c r="I3" s="31"/>
      <c r="J3" s="31"/>
      <c r="K3" s="31"/>
      <c r="L3" s="30"/>
      <c r="M3" s="30"/>
      <c r="N3" s="30"/>
      <c r="O3" s="178"/>
      <c r="P3" s="30"/>
      <c r="Q3" s="178"/>
      <c r="R3" s="30"/>
      <c r="S3" s="26"/>
      <c r="T3" s="26"/>
    </row>
    <row r="4" spans="1:20" ht="15.75">
      <c r="A4" s="28"/>
      <c r="B4" s="29"/>
      <c r="C4" s="178"/>
      <c r="D4" s="31"/>
      <c r="E4" s="31"/>
      <c r="F4" s="31"/>
      <c r="G4" s="31"/>
      <c r="H4" s="31"/>
      <c r="I4" s="31"/>
      <c r="J4" s="31"/>
      <c r="K4" s="31"/>
      <c r="L4" s="62"/>
      <c r="M4" s="62"/>
      <c r="N4" s="30"/>
      <c r="O4" s="178"/>
      <c r="P4" s="30"/>
      <c r="Q4" s="178"/>
      <c r="R4" s="30"/>
      <c r="S4" s="26"/>
      <c r="T4" s="26"/>
    </row>
    <row r="5" spans="1:20" ht="41.25" customHeight="1">
      <c r="A5" s="102" t="s">
        <v>16</v>
      </c>
      <c r="B5" s="103" t="s">
        <v>17</v>
      </c>
      <c r="C5" s="187" t="s">
        <v>66</v>
      </c>
      <c r="D5" s="105" t="s">
        <v>10</v>
      </c>
      <c r="E5" s="105" t="s">
        <v>18</v>
      </c>
      <c r="F5" s="105" t="s">
        <v>19</v>
      </c>
      <c r="G5" s="105" t="s">
        <v>20</v>
      </c>
      <c r="H5" s="105" t="s">
        <v>21</v>
      </c>
      <c r="I5" s="105" t="s">
        <v>11</v>
      </c>
      <c r="J5" s="105" t="s">
        <v>58</v>
      </c>
      <c r="K5" s="105" t="s">
        <v>22</v>
      </c>
      <c r="L5" s="104"/>
      <c r="M5" s="105"/>
      <c r="N5" s="105"/>
      <c r="O5" s="239"/>
      <c r="P5" s="105"/>
      <c r="Q5" s="239"/>
      <c r="R5" s="105"/>
      <c r="S5" s="26"/>
      <c r="T5" s="26"/>
    </row>
    <row r="6" spans="1:20" ht="24" customHeight="1">
      <c r="A6" s="102">
        <v>3</v>
      </c>
      <c r="B6" s="174" t="s">
        <v>64</v>
      </c>
      <c r="C6" s="202">
        <f>C8</f>
        <v>76011</v>
      </c>
      <c r="D6" s="105"/>
      <c r="E6" s="203">
        <f>E8</f>
        <v>55990</v>
      </c>
      <c r="F6" s="203"/>
      <c r="G6" s="203"/>
      <c r="H6" s="203">
        <f>H8</f>
        <v>20021</v>
      </c>
      <c r="I6" s="105"/>
      <c r="J6" s="105"/>
      <c r="K6" s="105"/>
      <c r="L6" s="104"/>
      <c r="M6" s="105"/>
      <c r="N6" s="105"/>
      <c r="O6" s="239"/>
      <c r="P6" s="105"/>
      <c r="Q6" s="239"/>
      <c r="R6" s="105"/>
      <c r="S6" s="26"/>
      <c r="T6" s="26"/>
    </row>
    <row r="7" spans="1:20" ht="15.75" customHeight="1">
      <c r="A7" s="34">
        <v>32</v>
      </c>
      <c r="B7" s="94" t="s">
        <v>37</v>
      </c>
      <c r="C7" s="141">
        <f>SUM(D7:R7)</f>
        <v>76011</v>
      </c>
      <c r="D7" s="46">
        <v>0</v>
      </c>
      <c r="E7" s="192">
        <v>55990</v>
      </c>
      <c r="F7" s="194">
        <v>0</v>
      </c>
      <c r="G7" s="191">
        <v>0</v>
      </c>
      <c r="H7" s="192">
        <v>20021</v>
      </c>
      <c r="I7" s="99"/>
      <c r="J7" s="32"/>
      <c r="K7" s="32"/>
      <c r="L7" s="36"/>
      <c r="M7" s="36"/>
      <c r="N7" s="36"/>
      <c r="O7" s="36"/>
      <c r="P7" s="36"/>
      <c r="Q7" s="36"/>
      <c r="R7" s="36"/>
      <c r="S7" s="26"/>
      <c r="T7" s="26"/>
    </row>
    <row r="8" spans="1:20" ht="15.75" customHeight="1">
      <c r="A8" s="38"/>
      <c r="B8" s="97" t="s">
        <v>38</v>
      </c>
      <c r="C8" s="141">
        <v>76011</v>
      </c>
      <c r="D8" s="46">
        <v>0</v>
      </c>
      <c r="E8" s="141">
        <v>55990</v>
      </c>
      <c r="F8" s="191">
        <v>0</v>
      </c>
      <c r="G8" s="191">
        <v>0</v>
      </c>
      <c r="H8" s="141">
        <v>20021</v>
      </c>
      <c r="I8" s="46"/>
      <c r="J8" s="44"/>
      <c r="K8" s="44"/>
      <c r="L8" s="40"/>
      <c r="M8" s="40"/>
      <c r="N8" s="40"/>
      <c r="O8" s="40"/>
      <c r="P8" s="40"/>
      <c r="Q8" s="40"/>
      <c r="R8" s="40"/>
      <c r="S8" s="26"/>
      <c r="T8" s="26"/>
    </row>
    <row r="9" spans="1:20" ht="15.75" customHeight="1">
      <c r="A9" s="37"/>
      <c r="B9" s="37"/>
      <c r="C9" s="179"/>
      <c r="D9" s="142"/>
      <c r="E9" s="142"/>
      <c r="F9" s="142"/>
      <c r="G9" s="142"/>
      <c r="H9" s="142"/>
      <c r="I9" s="37"/>
      <c r="J9" s="37"/>
      <c r="K9" s="37"/>
      <c r="L9" s="37"/>
      <c r="M9" s="37"/>
      <c r="N9" s="37"/>
      <c r="O9" s="240"/>
      <c r="P9" s="37"/>
      <c r="Q9" s="240"/>
      <c r="R9" s="37"/>
      <c r="S9" s="26"/>
      <c r="T9" s="26"/>
    </row>
    <row r="10" spans="1:20" ht="12" customHeight="1">
      <c r="A10" s="25" t="s">
        <v>74</v>
      </c>
      <c r="B10" s="26"/>
      <c r="C10" s="180"/>
      <c r="D10" s="143"/>
      <c r="E10" s="143"/>
      <c r="F10" s="143"/>
      <c r="G10" s="143"/>
      <c r="H10" s="143"/>
      <c r="I10" s="26"/>
      <c r="J10" s="26"/>
      <c r="K10" s="26"/>
      <c r="L10" s="27"/>
      <c r="M10" s="27"/>
      <c r="N10" s="27"/>
      <c r="O10" s="238"/>
      <c r="P10" s="27"/>
      <c r="Q10" s="238"/>
      <c r="R10" s="27"/>
      <c r="S10" s="26"/>
      <c r="T10" s="26"/>
    </row>
    <row r="11" spans="1:20" ht="14.25" customHeight="1">
      <c r="A11" s="26"/>
      <c r="B11" s="26"/>
      <c r="C11" s="180"/>
      <c r="D11" s="143"/>
      <c r="E11" s="143"/>
      <c r="F11" s="143"/>
      <c r="G11" s="144"/>
      <c r="H11" s="144"/>
      <c r="I11" s="27"/>
      <c r="J11" s="27"/>
      <c r="K11" s="27"/>
      <c r="L11" s="27"/>
      <c r="M11" s="27"/>
      <c r="N11" s="27"/>
      <c r="O11" s="238"/>
      <c r="P11" s="27"/>
      <c r="Q11" s="238"/>
      <c r="R11" s="27"/>
      <c r="S11" s="26"/>
      <c r="T11" s="26"/>
    </row>
    <row r="12" spans="1:20" ht="15.75" customHeight="1">
      <c r="A12" s="28" t="s">
        <v>15</v>
      </c>
      <c r="B12" s="29"/>
      <c r="C12" s="42"/>
      <c r="D12" s="42"/>
      <c r="E12" s="42"/>
      <c r="F12" s="42"/>
      <c r="G12" s="42"/>
      <c r="H12" s="42"/>
      <c r="I12" s="42"/>
      <c r="J12" s="42"/>
      <c r="K12" s="42"/>
      <c r="L12" s="63"/>
      <c r="M12" s="63"/>
      <c r="N12" s="72"/>
      <c r="O12" s="72"/>
      <c r="P12" s="72"/>
      <c r="Q12" s="72"/>
      <c r="R12" s="72"/>
      <c r="S12" s="26"/>
      <c r="T12" s="26"/>
    </row>
    <row r="13" spans="1:20" ht="15.75" customHeight="1">
      <c r="A13" s="38"/>
      <c r="B13" s="35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26"/>
      <c r="T13" s="26"/>
    </row>
    <row r="14" spans="1:20" ht="33" customHeight="1">
      <c r="A14" s="102" t="s">
        <v>16</v>
      </c>
      <c r="B14" s="171" t="s">
        <v>17</v>
      </c>
      <c r="C14" s="187" t="s">
        <v>66</v>
      </c>
      <c r="D14" s="105" t="s">
        <v>10</v>
      </c>
      <c r="E14" s="105" t="s">
        <v>18</v>
      </c>
      <c r="F14" s="105" t="s">
        <v>19</v>
      </c>
      <c r="G14" s="105" t="s">
        <v>20</v>
      </c>
      <c r="H14" s="105" t="s">
        <v>21</v>
      </c>
      <c r="I14" s="105" t="s">
        <v>11</v>
      </c>
      <c r="J14" s="105" t="s">
        <v>58</v>
      </c>
      <c r="K14" s="105" t="s">
        <v>22</v>
      </c>
      <c r="L14" s="104"/>
      <c r="M14" s="105" t="s">
        <v>23</v>
      </c>
      <c r="N14" s="106"/>
      <c r="O14" s="239" t="s">
        <v>51</v>
      </c>
      <c r="P14" s="105"/>
      <c r="Q14" s="239"/>
      <c r="R14" s="105"/>
      <c r="S14" s="26"/>
      <c r="T14" s="26"/>
    </row>
    <row r="15" spans="1:20" ht="22.5" customHeight="1">
      <c r="A15" s="102">
        <v>3</v>
      </c>
      <c r="B15" s="174" t="s">
        <v>64</v>
      </c>
      <c r="C15" s="275">
        <f aca="true" t="shared" si="0" ref="C15:C21">SUM(D15:O15)</f>
        <v>138684.8</v>
      </c>
      <c r="D15" s="200">
        <f aca="true" t="shared" si="1" ref="D15:O15">SUM(D16:D18)</f>
        <v>53941</v>
      </c>
      <c r="E15" s="201">
        <f t="shared" si="1"/>
        <v>0</v>
      </c>
      <c r="F15" s="200">
        <f t="shared" si="1"/>
        <v>83838</v>
      </c>
      <c r="G15" s="220">
        <f t="shared" si="1"/>
        <v>0</v>
      </c>
      <c r="H15" s="220">
        <f t="shared" si="1"/>
        <v>0</v>
      </c>
      <c r="I15" s="220">
        <f t="shared" si="1"/>
        <v>0</v>
      </c>
      <c r="J15" s="220">
        <f t="shared" si="1"/>
        <v>0</v>
      </c>
      <c r="K15" s="220">
        <f t="shared" si="1"/>
        <v>0</v>
      </c>
      <c r="L15" s="220">
        <f t="shared" si="1"/>
        <v>0</v>
      </c>
      <c r="M15" s="220">
        <f t="shared" si="1"/>
        <v>0</v>
      </c>
      <c r="N15" s="220">
        <f t="shared" si="1"/>
        <v>0</v>
      </c>
      <c r="O15" s="241">
        <f t="shared" si="1"/>
        <v>905.8</v>
      </c>
      <c r="P15" s="105"/>
      <c r="Q15" s="239"/>
      <c r="R15" s="105"/>
      <c r="S15" s="26"/>
      <c r="T15" s="26"/>
    </row>
    <row r="16" spans="1:20" ht="15.75" customHeight="1">
      <c r="A16" s="34">
        <v>31</v>
      </c>
      <c r="B16" s="98" t="s">
        <v>39</v>
      </c>
      <c r="C16" s="247">
        <f t="shared" si="0"/>
        <v>75660.8</v>
      </c>
      <c r="D16" s="192">
        <v>53567</v>
      </c>
      <c r="E16" s="191">
        <v>0</v>
      </c>
      <c r="F16" s="192">
        <v>21188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42">
        <v>905.8</v>
      </c>
      <c r="P16" s="44"/>
      <c r="Q16" s="40"/>
      <c r="R16" s="44"/>
      <c r="S16" s="26"/>
      <c r="T16" s="26"/>
    </row>
    <row r="17" spans="1:20" ht="15.75" customHeight="1">
      <c r="A17" s="34">
        <v>32</v>
      </c>
      <c r="B17" s="94" t="s">
        <v>37</v>
      </c>
      <c r="C17" s="247">
        <f t="shared" si="0"/>
        <v>62874</v>
      </c>
      <c r="D17" s="190">
        <v>374</v>
      </c>
      <c r="E17" s="193">
        <v>0</v>
      </c>
      <c r="F17" s="190">
        <v>62500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2">
        <v>0</v>
      </c>
      <c r="O17" s="243">
        <v>0</v>
      </c>
      <c r="P17" s="146"/>
      <c r="Q17" s="262"/>
      <c r="R17" s="146"/>
      <c r="S17" s="26"/>
      <c r="T17" s="26"/>
    </row>
    <row r="18" spans="1:20" ht="15.75" customHeight="1">
      <c r="A18" s="45">
        <v>34</v>
      </c>
      <c r="B18" s="100" t="s">
        <v>41</v>
      </c>
      <c r="C18" s="247">
        <f t="shared" si="0"/>
        <v>150</v>
      </c>
      <c r="D18" s="191">
        <v>0</v>
      </c>
      <c r="E18" s="191">
        <v>0</v>
      </c>
      <c r="F18" s="192">
        <v>150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43">
        <v>0</v>
      </c>
      <c r="P18" s="145"/>
      <c r="Q18" s="247"/>
      <c r="R18" s="145"/>
      <c r="S18" s="26"/>
      <c r="T18" s="26"/>
    </row>
    <row r="19" spans="1:20" ht="15.75" customHeight="1">
      <c r="A19" s="45">
        <v>4</v>
      </c>
      <c r="B19" s="174" t="s">
        <v>71</v>
      </c>
      <c r="C19" s="247">
        <f t="shared" si="0"/>
        <v>3218</v>
      </c>
      <c r="D19" s="46">
        <v>0</v>
      </c>
      <c r="E19" s="46">
        <f aca="true" t="shared" si="2" ref="E19:O19">E20</f>
        <v>0</v>
      </c>
      <c r="F19" s="141">
        <f t="shared" si="2"/>
        <v>3218</v>
      </c>
      <c r="G19" s="221">
        <f t="shared" si="2"/>
        <v>0</v>
      </c>
      <c r="H19" s="221">
        <f t="shared" si="2"/>
        <v>0</v>
      </c>
      <c r="I19" s="221">
        <f t="shared" si="2"/>
        <v>0</v>
      </c>
      <c r="J19" s="221">
        <f t="shared" si="2"/>
        <v>0</v>
      </c>
      <c r="K19" s="221">
        <f t="shared" si="2"/>
        <v>0</v>
      </c>
      <c r="L19" s="221">
        <f t="shared" si="2"/>
        <v>0</v>
      </c>
      <c r="M19" s="221">
        <f t="shared" si="2"/>
        <v>0</v>
      </c>
      <c r="N19" s="221">
        <f t="shared" si="2"/>
        <v>0</v>
      </c>
      <c r="O19" s="242">
        <f t="shared" si="2"/>
        <v>0</v>
      </c>
      <c r="P19" s="145"/>
      <c r="Q19" s="247"/>
      <c r="R19" s="145"/>
      <c r="S19" s="26"/>
      <c r="T19" s="26"/>
    </row>
    <row r="20" spans="1:20" ht="21" customHeight="1">
      <c r="A20" s="45">
        <v>42</v>
      </c>
      <c r="B20" s="101" t="s">
        <v>40</v>
      </c>
      <c r="C20" s="247">
        <f t="shared" si="0"/>
        <v>3218</v>
      </c>
      <c r="D20" s="191">
        <v>0</v>
      </c>
      <c r="E20" s="191">
        <v>0</v>
      </c>
      <c r="F20" s="192">
        <v>3218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43">
        <v>0</v>
      </c>
      <c r="P20" s="145"/>
      <c r="Q20" s="247"/>
      <c r="R20" s="145"/>
      <c r="S20" s="26"/>
      <c r="T20" s="26"/>
    </row>
    <row r="21" spans="1:20" ht="15.75" customHeight="1">
      <c r="A21" s="38"/>
      <c r="B21" s="97" t="s">
        <v>67</v>
      </c>
      <c r="C21" s="247">
        <f t="shared" si="0"/>
        <v>141902.8</v>
      </c>
      <c r="D21" s="244">
        <f>D16+D17+D18+D20</f>
        <v>53941</v>
      </c>
      <c r="E21" s="259">
        <f aca="true" t="shared" si="3" ref="E21:L21">E17+E16+E20+E18</f>
        <v>0</v>
      </c>
      <c r="F21" s="244">
        <f t="shared" si="3"/>
        <v>87056</v>
      </c>
      <c r="G21" s="260">
        <f t="shared" si="3"/>
        <v>0</v>
      </c>
      <c r="H21" s="260">
        <f t="shared" si="3"/>
        <v>0</v>
      </c>
      <c r="I21" s="260">
        <f t="shared" si="3"/>
        <v>0</v>
      </c>
      <c r="J21" s="260">
        <f t="shared" si="3"/>
        <v>0</v>
      </c>
      <c r="K21" s="260">
        <f t="shared" si="3"/>
        <v>0</v>
      </c>
      <c r="L21" s="260">
        <f t="shared" si="3"/>
        <v>0</v>
      </c>
      <c r="M21" s="260">
        <v>0</v>
      </c>
      <c r="N21" s="260">
        <f>N17+N16+N20+N18</f>
        <v>0</v>
      </c>
      <c r="O21" s="244">
        <f>O17+O16+O20+O18</f>
        <v>905.8</v>
      </c>
      <c r="P21" s="247"/>
      <c r="Q21" s="247"/>
      <c r="R21" s="247"/>
      <c r="S21" s="26"/>
      <c r="T21" s="26"/>
    </row>
    <row r="22" spans="1:20" ht="15.75" customHeight="1">
      <c r="A22" s="26"/>
      <c r="B22" s="26"/>
      <c r="C22" s="181"/>
      <c r="D22" s="147"/>
      <c r="E22" s="147"/>
      <c r="F22" s="147"/>
      <c r="G22" s="147"/>
      <c r="H22" s="147"/>
      <c r="I22" s="147"/>
      <c r="J22" s="147"/>
      <c r="K22" s="147"/>
      <c r="L22" s="148"/>
      <c r="M22" s="148"/>
      <c r="N22" s="149"/>
      <c r="O22" s="238"/>
      <c r="P22" s="27"/>
      <c r="Q22" s="238"/>
      <c r="R22" s="27"/>
      <c r="S22" s="26"/>
      <c r="T22" s="26"/>
    </row>
    <row r="23" spans="1:20" ht="15.75" customHeight="1">
      <c r="A23" s="25" t="s">
        <v>73</v>
      </c>
      <c r="B23" s="26"/>
      <c r="C23" s="181"/>
      <c r="D23" s="147"/>
      <c r="E23" s="147"/>
      <c r="F23" s="147"/>
      <c r="G23" s="147"/>
      <c r="H23" s="147"/>
      <c r="I23" s="147"/>
      <c r="J23" s="147"/>
      <c r="K23" s="147"/>
      <c r="L23" s="149"/>
      <c r="M23" s="149"/>
      <c r="N23" s="149"/>
      <c r="O23" s="238"/>
      <c r="P23" s="27"/>
      <c r="Q23" s="238"/>
      <c r="R23" s="27"/>
      <c r="S23" s="26"/>
      <c r="T23" s="26"/>
    </row>
    <row r="24" spans="1:20" ht="15.75" customHeight="1">
      <c r="A24" s="26"/>
      <c r="B24" s="26"/>
      <c r="C24" s="177"/>
      <c r="D24" s="26"/>
      <c r="E24" s="26"/>
      <c r="F24" s="26"/>
      <c r="G24" s="26"/>
      <c r="H24" s="26"/>
      <c r="I24" s="26"/>
      <c r="J24" s="26"/>
      <c r="K24" s="26"/>
      <c r="L24" s="47"/>
      <c r="M24" s="47"/>
      <c r="N24" s="27"/>
      <c r="O24" s="238"/>
      <c r="P24" s="27"/>
      <c r="Q24" s="238"/>
      <c r="R24" s="27"/>
      <c r="S24" s="26"/>
      <c r="T24" s="26"/>
    </row>
    <row r="25" spans="1:20" ht="15.75" customHeight="1">
      <c r="A25" s="48" t="s">
        <v>15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0"/>
      <c r="N25" s="40"/>
      <c r="O25" s="40"/>
      <c r="P25" s="40"/>
      <c r="Q25" s="40"/>
      <c r="R25" s="40"/>
      <c r="S25" s="26"/>
      <c r="T25" s="26"/>
    </row>
    <row r="26" spans="1:20" ht="15.75" customHeight="1">
      <c r="A26" s="3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26"/>
      <c r="T26" s="26"/>
    </row>
    <row r="27" spans="1:20" ht="33.75" customHeight="1">
      <c r="A27" s="102" t="s">
        <v>16</v>
      </c>
      <c r="B27" s="171" t="s">
        <v>17</v>
      </c>
      <c r="C27" s="187" t="s">
        <v>66</v>
      </c>
      <c r="D27" s="105" t="s">
        <v>10</v>
      </c>
      <c r="E27" s="105" t="s">
        <v>18</v>
      </c>
      <c r="F27" s="105" t="s">
        <v>19</v>
      </c>
      <c r="G27" s="105" t="s">
        <v>20</v>
      </c>
      <c r="H27" s="105" t="s">
        <v>21</v>
      </c>
      <c r="I27" s="105" t="s">
        <v>11</v>
      </c>
      <c r="J27" s="105" t="s">
        <v>58</v>
      </c>
      <c r="K27" s="105" t="s">
        <v>22</v>
      </c>
      <c r="L27" s="105" t="s">
        <v>68</v>
      </c>
      <c r="M27" s="105" t="s">
        <v>23</v>
      </c>
      <c r="N27" s="105" t="s">
        <v>69</v>
      </c>
      <c r="O27" s="239" t="s">
        <v>52</v>
      </c>
      <c r="P27" s="32"/>
      <c r="Q27" s="263" t="s">
        <v>93</v>
      </c>
      <c r="R27" s="32"/>
      <c r="S27" s="26"/>
      <c r="T27" s="26"/>
    </row>
    <row r="28" spans="1:20" ht="22.5" customHeight="1">
      <c r="A28" s="102">
        <v>3</v>
      </c>
      <c r="B28" s="174" t="s">
        <v>64</v>
      </c>
      <c r="C28" s="275">
        <f>SUM(D28:R28)</f>
        <v>191162.78</v>
      </c>
      <c r="D28" s="203">
        <f>SUM(D29:D32)</f>
        <v>28313</v>
      </c>
      <c r="E28" s="225">
        <f aca="true" t="shared" si="4" ref="E28:Q28">SUM(E29:E32)</f>
        <v>0</v>
      </c>
      <c r="F28" s="203">
        <f t="shared" si="4"/>
        <v>9620</v>
      </c>
      <c r="G28" s="203">
        <f t="shared" si="4"/>
        <v>119233</v>
      </c>
      <c r="H28" s="225">
        <f t="shared" si="4"/>
        <v>0</v>
      </c>
      <c r="I28" s="203">
        <f t="shared" si="4"/>
        <v>3400</v>
      </c>
      <c r="J28" s="203">
        <f t="shared" si="4"/>
        <v>5126</v>
      </c>
      <c r="K28" s="203">
        <f t="shared" si="4"/>
        <v>2289</v>
      </c>
      <c r="L28" s="203">
        <f t="shared" si="4"/>
        <v>15500</v>
      </c>
      <c r="M28" s="203">
        <f t="shared" si="4"/>
        <v>0</v>
      </c>
      <c r="N28" s="203">
        <f t="shared" si="4"/>
        <v>0</v>
      </c>
      <c r="O28" s="245">
        <f t="shared" si="4"/>
        <v>200</v>
      </c>
      <c r="P28" s="245">
        <f t="shared" si="4"/>
        <v>0</v>
      </c>
      <c r="Q28" s="245">
        <f t="shared" si="4"/>
        <v>7481.780000000001</v>
      </c>
      <c r="R28" s="32"/>
      <c r="S28" s="26"/>
      <c r="T28" s="26"/>
    </row>
    <row r="29" spans="1:20" ht="15.75" customHeight="1">
      <c r="A29" s="93">
        <v>31</v>
      </c>
      <c r="B29" s="98" t="s">
        <v>39</v>
      </c>
      <c r="C29" s="275">
        <f>SUM(D29:R29)</f>
        <v>9931.42</v>
      </c>
      <c r="D29" s="192">
        <v>3619</v>
      </c>
      <c r="E29" s="223">
        <v>0</v>
      </c>
      <c r="F29" s="192">
        <v>1400</v>
      </c>
      <c r="G29" s="192">
        <v>340</v>
      </c>
      <c r="H29" s="223">
        <v>0</v>
      </c>
      <c r="I29" s="44">
        <v>0</v>
      </c>
      <c r="J29" s="44">
        <v>0</v>
      </c>
      <c r="K29" s="192">
        <v>243</v>
      </c>
      <c r="L29" s="44">
        <v>0</v>
      </c>
      <c r="M29" s="44">
        <v>0</v>
      </c>
      <c r="N29" s="192">
        <v>0</v>
      </c>
      <c r="O29" s="40">
        <v>0</v>
      </c>
      <c r="P29" s="145"/>
      <c r="Q29" s="247">
        <v>4329.42</v>
      </c>
      <c r="R29" s="145"/>
      <c r="S29" s="26"/>
      <c r="T29" s="26"/>
    </row>
    <row r="30" spans="1:20" ht="15.75" customHeight="1">
      <c r="A30" s="93">
        <v>32</v>
      </c>
      <c r="B30" s="94" t="s">
        <v>37</v>
      </c>
      <c r="C30" s="275">
        <f>SUM(D30:R30)</f>
        <v>143241.36</v>
      </c>
      <c r="D30" s="192">
        <v>24694</v>
      </c>
      <c r="E30" s="223">
        <v>0</v>
      </c>
      <c r="F30" s="192">
        <v>8220</v>
      </c>
      <c r="G30" s="192">
        <v>80903</v>
      </c>
      <c r="H30" s="223">
        <v>0</v>
      </c>
      <c r="I30" s="192">
        <v>3400</v>
      </c>
      <c r="J30" s="141">
        <v>5126</v>
      </c>
      <c r="K30" s="192">
        <v>2046</v>
      </c>
      <c r="L30" s="192">
        <v>15500</v>
      </c>
      <c r="M30" s="192">
        <v>0</v>
      </c>
      <c r="N30" s="192">
        <v>0</v>
      </c>
      <c r="O30" s="242">
        <v>200</v>
      </c>
      <c r="P30" s="145"/>
      <c r="Q30" s="247">
        <v>3152.36</v>
      </c>
      <c r="R30" s="145"/>
      <c r="S30" s="26"/>
      <c r="T30" s="26"/>
    </row>
    <row r="31" spans="1:20" ht="15.75" customHeight="1">
      <c r="A31" s="107">
        <v>34</v>
      </c>
      <c r="B31" s="100" t="s">
        <v>41</v>
      </c>
      <c r="C31" s="247">
        <f>SUM(D31:O31)</f>
        <v>0</v>
      </c>
      <c r="D31" s="223">
        <v>0</v>
      </c>
      <c r="E31" s="223">
        <v>0</v>
      </c>
      <c r="F31" s="226">
        <v>0</v>
      </c>
      <c r="G31" s="192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46">
        <v>0</v>
      </c>
      <c r="P31" s="150"/>
      <c r="Q31" s="264"/>
      <c r="R31" s="150"/>
      <c r="S31" s="26"/>
      <c r="T31" s="26"/>
    </row>
    <row r="32" spans="1:20" ht="21.75" customHeight="1">
      <c r="A32" s="107">
        <v>37</v>
      </c>
      <c r="B32" s="195" t="s">
        <v>62</v>
      </c>
      <c r="C32" s="247">
        <f>SUM(D32:O32)</f>
        <v>37990</v>
      </c>
      <c r="D32" s="224">
        <v>0</v>
      </c>
      <c r="E32" s="223">
        <v>0</v>
      </c>
      <c r="F32" s="226">
        <v>0</v>
      </c>
      <c r="G32" s="141">
        <v>37990</v>
      </c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46">
        <v>0</v>
      </c>
      <c r="P32" s="150"/>
      <c r="Q32" s="264"/>
      <c r="R32" s="150"/>
      <c r="S32" s="26"/>
      <c r="T32" s="26"/>
    </row>
    <row r="33" spans="1:20" ht="21.75" customHeight="1">
      <c r="A33" s="107">
        <v>38</v>
      </c>
      <c r="B33" s="261" t="s">
        <v>11</v>
      </c>
      <c r="C33" s="247">
        <f>SUM(D33:O33)</f>
        <v>0</v>
      </c>
      <c r="D33" s="224"/>
      <c r="E33" s="223"/>
      <c r="F33" s="141"/>
      <c r="G33" s="141">
        <v>0</v>
      </c>
      <c r="H33" s="223"/>
      <c r="I33" s="223"/>
      <c r="J33" s="223"/>
      <c r="K33" s="223"/>
      <c r="L33" s="223"/>
      <c r="M33" s="223"/>
      <c r="N33" s="223"/>
      <c r="O33" s="246"/>
      <c r="P33" s="150"/>
      <c r="Q33" s="264"/>
      <c r="R33" s="150"/>
      <c r="S33" s="26"/>
      <c r="T33" s="26"/>
    </row>
    <row r="34" spans="1:20" ht="21.75" customHeight="1">
      <c r="A34" s="107">
        <v>4</v>
      </c>
      <c r="B34" s="174" t="s">
        <v>71</v>
      </c>
      <c r="C34" s="247">
        <f aca="true" t="shared" si="5" ref="C34:O34">SUM(C35:C36)</f>
        <v>13605</v>
      </c>
      <c r="D34" s="223">
        <f t="shared" si="5"/>
        <v>0</v>
      </c>
      <c r="E34" s="223">
        <f t="shared" si="5"/>
        <v>0</v>
      </c>
      <c r="F34" s="145">
        <f t="shared" si="5"/>
        <v>1505</v>
      </c>
      <c r="G34" s="145">
        <f t="shared" si="5"/>
        <v>9000</v>
      </c>
      <c r="H34" s="223">
        <f t="shared" si="5"/>
        <v>0</v>
      </c>
      <c r="I34" s="145">
        <f t="shared" si="5"/>
        <v>1270</v>
      </c>
      <c r="J34" s="145">
        <f t="shared" si="5"/>
        <v>1330</v>
      </c>
      <c r="K34" s="145">
        <f t="shared" si="5"/>
        <v>500</v>
      </c>
      <c r="L34" s="223">
        <f t="shared" si="5"/>
        <v>0</v>
      </c>
      <c r="M34" s="223">
        <f t="shared" si="5"/>
        <v>0</v>
      </c>
      <c r="N34" s="223">
        <f t="shared" si="5"/>
        <v>0</v>
      </c>
      <c r="O34" s="246">
        <f t="shared" si="5"/>
        <v>0</v>
      </c>
      <c r="P34" s="150"/>
      <c r="Q34" s="264"/>
      <c r="R34" s="150"/>
      <c r="S34" s="26"/>
      <c r="T34" s="26"/>
    </row>
    <row r="35" spans="1:20" ht="23.25" customHeight="1">
      <c r="A35" s="107">
        <v>41</v>
      </c>
      <c r="B35" s="196" t="s">
        <v>70</v>
      </c>
      <c r="C35" s="247">
        <f>SUM(D35:R35)</f>
        <v>0</v>
      </c>
      <c r="D35" s="224">
        <v>0</v>
      </c>
      <c r="E35" s="223">
        <v>0</v>
      </c>
      <c r="F35" s="192">
        <v>0</v>
      </c>
      <c r="G35" s="192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46">
        <v>0</v>
      </c>
      <c r="P35" s="150"/>
      <c r="Q35" s="264"/>
      <c r="R35" s="150"/>
      <c r="S35" s="26"/>
      <c r="T35" s="26"/>
    </row>
    <row r="36" spans="1:20" ht="20.25" customHeight="1">
      <c r="A36" s="93">
        <v>42</v>
      </c>
      <c r="B36" s="101" t="s">
        <v>40</v>
      </c>
      <c r="C36" s="247">
        <f>SUM(D36:R36)</f>
        <v>13605</v>
      </c>
      <c r="D36" s="224">
        <v>0</v>
      </c>
      <c r="E36" s="223">
        <v>0</v>
      </c>
      <c r="F36" s="192">
        <v>1505</v>
      </c>
      <c r="G36" s="192">
        <v>9000</v>
      </c>
      <c r="H36" s="223">
        <v>0</v>
      </c>
      <c r="I36" s="145">
        <v>1270</v>
      </c>
      <c r="J36" s="145">
        <v>1330</v>
      </c>
      <c r="K36" s="145">
        <v>500</v>
      </c>
      <c r="L36" s="44">
        <v>0</v>
      </c>
      <c r="M36" s="44">
        <v>0</v>
      </c>
      <c r="N36" s="44">
        <v>0</v>
      </c>
      <c r="O36" s="40">
        <v>0</v>
      </c>
      <c r="P36" s="151"/>
      <c r="Q36" s="265">
        <v>0</v>
      </c>
      <c r="R36" s="151"/>
      <c r="S36" s="26"/>
      <c r="T36" s="26"/>
    </row>
    <row r="37" spans="1:20" ht="15.75" customHeight="1">
      <c r="A37" s="108"/>
      <c r="B37" s="97" t="s">
        <v>29</v>
      </c>
      <c r="C37" s="247">
        <f>C28+C33+C34</f>
        <v>204767.78</v>
      </c>
      <c r="D37" s="145">
        <f>D36+D35+D30+D29</f>
        <v>28313</v>
      </c>
      <c r="E37" s="145">
        <f>E36+E35+E30+E29</f>
        <v>0</v>
      </c>
      <c r="F37" s="145">
        <f>F36+F35+F30+F29</f>
        <v>11125</v>
      </c>
      <c r="G37" s="145">
        <f>G28+G33+G34</f>
        <v>128233</v>
      </c>
      <c r="H37" s="223">
        <f>H36+H35+H32+H30+H29</f>
        <v>0</v>
      </c>
      <c r="I37" s="145">
        <f>I28+I34</f>
        <v>4670</v>
      </c>
      <c r="J37" s="145">
        <f>J28+J34</f>
        <v>6456</v>
      </c>
      <c r="K37" s="145">
        <f>K28+K34</f>
        <v>2789</v>
      </c>
      <c r="L37" s="145">
        <f aca="true" t="shared" si="6" ref="L37:Q37">L36+L30+L29</f>
        <v>15500</v>
      </c>
      <c r="M37" s="145">
        <f t="shared" si="6"/>
        <v>0</v>
      </c>
      <c r="N37" s="145">
        <f t="shared" si="6"/>
        <v>0</v>
      </c>
      <c r="O37" s="247">
        <f t="shared" si="6"/>
        <v>200</v>
      </c>
      <c r="P37" s="247">
        <f t="shared" si="6"/>
        <v>0</v>
      </c>
      <c r="Q37" s="247">
        <f t="shared" si="6"/>
        <v>7481.780000000001</v>
      </c>
      <c r="R37" s="145"/>
      <c r="S37" s="26"/>
      <c r="T37" s="26"/>
    </row>
    <row r="38" spans="1:20" ht="15.75" customHeight="1">
      <c r="A38" s="26"/>
      <c r="B38" s="26"/>
      <c r="C38" s="181"/>
      <c r="D38" s="147"/>
      <c r="E38" s="148"/>
      <c r="F38" s="148"/>
      <c r="G38" s="147"/>
      <c r="H38" s="147"/>
      <c r="I38" s="147"/>
      <c r="J38" s="147"/>
      <c r="K38" s="147"/>
      <c r="L38" s="148"/>
      <c r="M38" s="148"/>
      <c r="N38" s="149"/>
      <c r="O38" s="248"/>
      <c r="P38" s="149"/>
      <c r="Q38" s="248"/>
      <c r="R38" s="149"/>
      <c r="S38" s="26"/>
      <c r="T38" s="26"/>
    </row>
    <row r="39" spans="1:20" ht="15.75" customHeight="1">
      <c r="A39" s="49"/>
      <c r="B39" s="50"/>
      <c r="C39" s="182"/>
      <c r="D39" s="50"/>
      <c r="E39" s="65"/>
      <c r="F39" s="50"/>
      <c r="G39" s="50"/>
      <c r="H39" s="50"/>
      <c r="I39" s="50"/>
      <c r="J39" s="50"/>
      <c r="K39" s="50"/>
      <c r="L39" s="51"/>
      <c r="M39" s="51"/>
      <c r="N39" s="51"/>
      <c r="O39" s="249"/>
      <c r="P39" s="51"/>
      <c r="Q39" s="249"/>
      <c r="R39" s="51"/>
      <c r="S39" s="52"/>
      <c r="T39" s="53"/>
    </row>
    <row r="40" spans="1:20" ht="15.75" customHeight="1">
      <c r="A40" s="88"/>
      <c r="B40" s="54"/>
      <c r="C40" s="183"/>
      <c r="D40" s="55"/>
      <c r="E40" s="52"/>
      <c r="F40" s="52"/>
      <c r="G40" s="52"/>
      <c r="H40" s="51"/>
      <c r="I40" s="52"/>
      <c r="J40" s="51"/>
      <c r="K40" s="51"/>
      <c r="L40" s="51"/>
      <c r="M40" s="51"/>
      <c r="N40" s="51"/>
      <c r="O40" s="249"/>
      <c r="P40" s="51"/>
      <c r="Q40" s="249"/>
      <c r="R40" s="51"/>
      <c r="S40" s="52"/>
      <c r="T40" s="56"/>
    </row>
    <row r="41" spans="1:20" ht="15.75" customHeight="1">
      <c r="A41" s="25" t="s">
        <v>72</v>
      </c>
      <c r="B41" s="26"/>
      <c r="C41" s="181"/>
      <c r="D41" s="147"/>
      <c r="E41" s="147"/>
      <c r="F41" s="50"/>
      <c r="G41" s="84"/>
      <c r="H41" s="84"/>
      <c r="I41" s="84"/>
      <c r="J41" s="84"/>
      <c r="K41" s="84"/>
      <c r="L41" s="51"/>
      <c r="M41" s="73"/>
      <c r="N41" s="73"/>
      <c r="O41" s="250"/>
      <c r="P41" s="73"/>
      <c r="Q41" s="250"/>
      <c r="R41" s="73"/>
      <c r="S41" s="52"/>
      <c r="T41" s="53"/>
    </row>
    <row r="42" spans="1:20" ht="15.75" customHeight="1">
      <c r="A42" s="26"/>
      <c r="B42" s="26"/>
      <c r="C42" s="177"/>
      <c r="D42" s="26"/>
      <c r="E42" s="26"/>
      <c r="F42" s="52"/>
      <c r="G42" s="57"/>
      <c r="H42" s="57"/>
      <c r="I42" s="57"/>
      <c r="J42" s="57"/>
      <c r="K42" s="57"/>
      <c r="L42" s="58"/>
      <c r="M42" s="64"/>
      <c r="N42" s="73"/>
      <c r="O42" s="250"/>
      <c r="P42" s="73"/>
      <c r="Q42" s="250"/>
      <c r="R42" s="73"/>
      <c r="S42" s="52"/>
      <c r="T42" s="53"/>
    </row>
    <row r="43" spans="1:20" ht="33.75" customHeight="1">
      <c r="A43" s="120" t="s">
        <v>32</v>
      </c>
      <c r="B43" s="171" t="s">
        <v>17</v>
      </c>
      <c r="C43" s="187" t="s">
        <v>66</v>
      </c>
      <c r="D43" s="158" t="s">
        <v>33</v>
      </c>
      <c r="E43" s="121" t="s">
        <v>34</v>
      </c>
      <c r="F43" s="121" t="s">
        <v>35</v>
      </c>
      <c r="G43" s="105" t="s">
        <v>20</v>
      </c>
      <c r="H43" s="121" t="s">
        <v>21</v>
      </c>
      <c r="I43" s="105" t="s">
        <v>11</v>
      </c>
      <c r="J43" s="105" t="s">
        <v>58</v>
      </c>
      <c r="K43" s="105" t="s">
        <v>22</v>
      </c>
      <c r="L43" s="122" t="s">
        <v>36</v>
      </c>
      <c r="M43" s="122" t="s">
        <v>23</v>
      </c>
      <c r="N43" s="105" t="s">
        <v>69</v>
      </c>
      <c r="O43" s="251" t="s">
        <v>52</v>
      </c>
      <c r="P43" s="83"/>
      <c r="Q43" s="266"/>
      <c r="R43" s="83"/>
      <c r="S43" s="26"/>
      <c r="T43" s="26"/>
    </row>
    <row r="44" spans="1:20" ht="24" customHeight="1">
      <c r="A44" s="120">
        <v>3</v>
      </c>
      <c r="B44" s="174" t="s">
        <v>64</v>
      </c>
      <c r="C44" s="202">
        <v>6708</v>
      </c>
      <c r="D44" s="204">
        <v>6708</v>
      </c>
      <c r="E44" s="121"/>
      <c r="F44" s="121"/>
      <c r="G44" s="105"/>
      <c r="H44" s="121"/>
      <c r="I44" s="105"/>
      <c r="J44" s="105"/>
      <c r="K44" s="105"/>
      <c r="L44" s="122"/>
      <c r="M44" s="122"/>
      <c r="N44" s="105"/>
      <c r="O44" s="251"/>
      <c r="P44" s="83"/>
      <c r="Q44" s="266"/>
      <c r="R44" s="83"/>
      <c r="S44" s="26"/>
      <c r="T44" s="26"/>
    </row>
    <row r="45" spans="1:20" ht="15.75" customHeight="1">
      <c r="A45" s="109">
        <v>32</v>
      </c>
      <c r="B45" s="110" t="s">
        <v>37</v>
      </c>
      <c r="C45" s="152">
        <v>6708</v>
      </c>
      <c r="D45" s="153">
        <v>6708</v>
      </c>
      <c r="E45" s="227"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27">
        <v>0</v>
      </c>
      <c r="M45" s="227">
        <v>0</v>
      </c>
      <c r="N45" s="227">
        <v>0</v>
      </c>
      <c r="O45" s="252">
        <v>0</v>
      </c>
      <c r="P45" s="59"/>
      <c r="Q45" s="267"/>
      <c r="R45" s="59"/>
      <c r="S45" s="26"/>
      <c r="T45" s="26"/>
    </row>
    <row r="46" spans="1:20" ht="15.75" customHeight="1">
      <c r="A46" s="60"/>
      <c r="B46" s="61" t="s">
        <v>38</v>
      </c>
      <c r="C46" s="152">
        <f>SUM(D46:O46)</f>
        <v>6708</v>
      </c>
      <c r="D46" s="152">
        <f>D45</f>
        <v>6708</v>
      </c>
      <c r="E46" s="227">
        <v>0</v>
      </c>
      <c r="F46" s="227">
        <v>0</v>
      </c>
      <c r="G46" s="227">
        <v>0</v>
      </c>
      <c r="H46" s="227">
        <v>0</v>
      </c>
      <c r="I46" s="228">
        <v>0</v>
      </c>
      <c r="J46" s="227">
        <v>0</v>
      </c>
      <c r="K46" s="227">
        <f>K45</f>
        <v>0</v>
      </c>
      <c r="L46" s="227">
        <f>L45</f>
        <v>0</v>
      </c>
      <c r="M46" s="227">
        <f>M45</f>
        <v>0</v>
      </c>
      <c r="N46" s="227">
        <f>N45</f>
        <v>0</v>
      </c>
      <c r="O46" s="252">
        <f>O45</f>
        <v>0</v>
      </c>
      <c r="P46" s="59"/>
      <c r="Q46" s="267"/>
      <c r="R46" s="59"/>
      <c r="S46" s="26"/>
      <c r="T46" s="26"/>
    </row>
    <row r="47" spans="1:20" ht="15.75" customHeight="1">
      <c r="A47" s="81"/>
      <c r="B47" s="80"/>
      <c r="C47" s="18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184"/>
      <c r="P47" s="75"/>
      <c r="Q47" s="184"/>
      <c r="R47" s="75"/>
      <c r="S47" s="26"/>
      <c r="T47" s="26"/>
    </row>
    <row r="48" spans="1:20" ht="12.75" customHeight="1">
      <c r="A48" s="49" t="s">
        <v>77</v>
      </c>
      <c r="B48" s="199"/>
      <c r="C48" s="182"/>
      <c r="D48" s="50"/>
      <c r="E48" s="169" t="s">
        <v>54</v>
      </c>
      <c r="F48" s="170" t="s">
        <v>55</v>
      </c>
      <c r="G48" s="77"/>
      <c r="H48" s="78"/>
      <c r="I48" s="77"/>
      <c r="J48" s="77"/>
      <c r="K48" s="77"/>
      <c r="L48" s="76"/>
      <c r="M48" s="76"/>
      <c r="N48" s="76"/>
      <c r="O48" s="253"/>
      <c r="P48" s="76"/>
      <c r="Q48" s="253"/>
      <c r="R48" s="76"/>
      <c r="S48" s="26"/>
      <c r="T48" s="26"/>
    </row>
    <row r="49" spans="1:20" ht="45" customHeight="1">
      <c r="A49" s="171" t="s">
        <v>32</v>
      </c>
      <c r="B49" s="171" t="s">
        <v>17</v>
      </c>
      <c r="C49" s="187" t="s">
        <v>66</v>
      </c>
      <c r="D49" s="158" t="s">
        <v>33</v>
      </c>
      <c r="E49" s="121" t="s">
        <v>34</v>
      </c>
      <c r="F49" s="105" t="s">
        <v>19</v>
      </c>
      <c r="G49" s="105" t="s">
        <v>20</v>
      </c>
      <c r="H49" s="121" t="s">
        <v>21</v>
      </c>
      <c r="I49" s="105" t="s">
        <v>11</v>
      </c>
      <c r="J49" s="105" t="s">
        <v>58</v>
      </c>
      <c r="K49" s="105" t="s">
        <v>22</v>
      </c>
      <c r="L49" s="122" t="s">
        <v>36</v>
      </c>
      <c r="M49" s="122" t="s">
        <v>23</v>
      </c>
      <c r="N49" s="105" t="s">
        <v>69</v>
      </c>
      <c r="O49" s="251" t="s">
        <v>52</v>
      </c>
      <c r="P49" s="160" t="s">
        <v>60</v>
      </c>
      <c r="Q49" s="268"/>
      <c r="R49" s="160"/>
      <c r="S49" s="26"/>
      <c r="T49" s="26"/>
    </row>
    <row r="50" spans="1:20" ht="25.5" customHeight="1">
      <c r="A50" s="120">
        <v>3</v>
      </c>
      <c r="B50" s="174" t="s">
        <v>64</v>
      </c>
      <c r="C50" s="202">
        <f>C51+C52</f>
        <v>28735</v>
      </c>
      <c r="D50" s="229">
        <v>0</v>
      </c>
      <c r="E50" s="229"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54">
        <v>0</v>
      </c>
      <c r="P50" s="204">
        <f>SUM(P51:P52)</f>
        <v>28735</v>
      </c>
      <c r="Q50" s="269"/>
      <c r="R50" s="160"/>
      <c r="S50" s="26"/>
      <c r="T50" s="26"/>
    </row>
    <row r="51" spans="1:20" ht="15.75" customHeight="1">
      <c r="A51" s="118">
        <v>31</v>
      </c>
      <c r="B51" s="111" t="s">
        <v>39</v>
      </c>
      <c r="C51" s="154">
        <f>SUM(D51:P51)</f>
        <v>26999</v>
      </c>
      <c r="D51" s="227">
        <v>0</v>
      </c>
      <c r="E51" s="227">
        <v>0</v>
      </c>
      <c r="F51" s="227">
        <v>0</v>
      </c>
      <c r="G51" s="227">
        <v>0</v>
      </c>
      <c r="H51" s="227">
        <v>0</v>
      </c>
      <c r="I51" s="227">
        <v>0</v>
      </c>
      <c r="J51" s="227">
        <v>0</v>
      </c>
      <c r="K51" s="227">
        <v>0</v>
      </c>
      <c r="L51" s="227">
        <v>0</v>
      </c>
      <c r="M51" s="227">
        <v>0</v>
      </c>
      <c r="N51" s="227">
        <v>0</v>
      </c>
      <c r="O51" s="252">
        <v>0</v>
      </c>
      <c r="P51" s="153">
        <v>26999</v>
      </c>
      <c r="Q51" s="270"/>
      <c r="R51" s="154"/>
      <c r="S51" s="26"/>
      <c r="T51" s="26"/>
    </row>
    <row r="52" spans="1:18" ht="15.75" customHeight="1">
      <c r="A52" s="119">
        <v>32</v>
      </c>
      <c r="B52" s="116" t="s">
        <v>37</v>
      </c>
      <c r="C52" s="154">
        <f>SUM(D52:P52)</f>
        <v>1736</v>
      </c>
      <c r="D52" s="227">
        <v>0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55">
        <v>0</v>
      </c>
      <c r="P52" s="155">
        <v>1736</v>
      </c>
      <c r="Q52" s="271"/>
      <c r="R52" s="155"/>
    </row>
    <row r="53" spans="1:18" ht="19.5" customHeight="1">
      <c r="A53" s="115"/>
      <c r="B53" s="117" t="s">
        <v>29</v>
      </c>
      <c r="C53" s="154">
        <f aca="true" t="shared" si="7" ref="C53:P53">C51+C52</f>
        <v>28735</v>
      </c>
      <c r="D53" s="228">
        <f t="shared" si="7"/>
        <v>0</v>
      </c>
      <c r="E53" s="227">
        <f t="shared" si="7"/>
        <v>0</v>
      </c>
      <c r="F53" s="227">
        <f t="shared" si="7"/>
        <v>0</v>
      </c>
      <c r="G53" s="227">
        <f t="shared" si="7"/>
        <v>0</v>
      </c>
      <c r="H53" s="227">
        <f t="shared" si="7"/>
        <v>0</v>
      </c>
      <c r="I53" s="227">
        <f t="shared" si="7"/>
        <v>0</v>
      </c>
      <c r="J53" s="227">
        <f t="shared" si="7"/>
        <v>0</v>
      </c>
      <c r="K53" s="227">
        <f t="shared" si="7"/>
        <v>0</v>
      </c>
      <c r="L53" s="227">
        <f t="shared" si="7"/>
        <v>0</v>
      </c>
      <c r="M53" s="227">
        <f t="shared" si="7"/>
        <v>0</v>
      </c>
      <c r="N53" s="227">
        <f t="shared" si="7"/>
        <v>0</v>
      </c>
      <c r="O53" s="252">
        <f t="shared" si="7"/>
        <v>0</v>
      </c>
      <c r="P53" s="159">
        <f t="shared" si="7"/>
        <v>28735</v>
      </c>
      <c r="Q53" s="272"/>
      <c r="R53" s="159"/>
    </row>
    <row r="54" spans="1:18" ht="19.5" customHeight="1">
      <c r="A54" s="89"/>
      <c r="B54" s="85"/>
      <c r="C54" s="185"/>
      <c r="D54" s="74"/>
      <c r="E54" s="74"/>
      <c r="F54" s="75"/>
      <c r="G54" s="74"/>
      <c r="H54" s="74"/>
      <c r="I54" s="75"/>
      <c r="J54" s="75"/>
      <c r="K54" s="75"/>
      <c r="L54" s="75"/>
      <c r="M54" s="75"/>
      <c r="N54" s="75"/>
      <c r="O54" s="184"/>
      <c r="P54" s="75"/>
      <c r="Q54" s="184"/>
      <c r="R54" s="75"/>
    </row>
    <row r="55" spans="1:18" ht="13.5" customHeight="1">
      <c r="A55" s="25" t="s">
        <v>76</v>
      </c>
      <c r="B55" s="26"/>
      <c r="C55" s="186"/>
      <c r="D55" s="50"/>
      <c r="E55" s="79"/>
      <c r="F55" s="87"/>
      <c r="G55" s="74"/>
      <c r="H55" s="74"/>
      <c r="I55" s="86"/>
      <c r="J55" s="74"/>
      <c r="K55" s="74"/>
      <c r="L55" s="74"/>
      <c r="M55" s="74"/>
      <c r="N55" s="74"/>
      <c r="O55" s="185"/>
      <c r="P55" s="74"/>
      <c r="Q55" s="185"/>
      <c r="R55" s="74"/>
    </row>
    <row r="56" spans="1:18" ht="37.5" customHeight="1">
      <c r="A56" s="171" t="s">
        <v>32</v>
      </c>
      <c r="B56" s="171" t="s">
        <v>17</v>
      </c>
      <c r="C56" s="187" t="s">
        <v>66</v>
      </c>
      <c r="D56" s="158" t="s">
        <v>33</v>
      </c>
      <c r="E56" s="121" t="s">
        <v>34</v>
      </c>
      <c r="F56" s="105" t="s">
        <v>19</v>
      </c>
      <c r="G56" s="105" t="s">
        <v>20</v>
      </c>
      <c r="H56" s="121" t="s">
        <v>21</v>
      </c>
      <c r="I56" s="105" t="s">
        <v>11</v>
      </c>
      <c r="J56" s="105" t="s">
        <v>58</v>
      </c>
      <c r="K56" s="105" t="s">
        <v>22</v>
      </c>
      <c r="L56" s="122" t="s">
        <v>36</v>
      </c>
      <c r="M56" s="122" t="s">
        <v>23</v>
      </c>
      <c r="N56" s="105" t="s">
        <v>69</v>
      </c>
      <c r="O56" s="251" t="s">
        <v>52</v>
      </c>
      <c r="P56" s="160" t="s">
        <v>60</v>
      </c>
      <c r="Q56" s="268" t="s">
        <v>93</v>
      </c>
      <c r="R56" s="172" t="s">
        <v>63</v>
      </c>
    </row>
    <row r="57" spans="1:18" ht="19.5" customHeight="1">
      <c r="A57" s="173">
        <v>3</v>
      </c>
      <c r="B57" s="174" t="s">
        <v>64</v>
      </c>
      <c r="C57" s="156">
        <f>R57</f>
        <v>662800</v>
      </c>
      <c r="D57" s="237">
        <v>0</v>
      </c>
      <c r="E57" s="237">
        <v>0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0</v>
      </c>
      <c r="L57" s="237">
        <v>0</v>
      </c>
      <c r="M57" s="237">
        <v>0</v>
      </c>
      <c r="N57" s="237">
        <v>0</v>
      </c>
      <c r="O57" s="234">
        <v>0</v>
      </c>
      <c r="P57" s="237">
        <v>0</v>
      </c>
      <c r="Q57" s="234"/>
      <c r="R57" s="197">
        <f>R58+R59</f>
        <v>662800</v>
      </c>
    </row>
    <row r="58" spans="1:18" ht="19.5" customHeight="1">
      <c r="A58" s="175">
        <v>31</v>
      </c>
      <c r="B58" s="98" t="s">
        <v>39</v>
      </c>
      <c r="C58" s="152">
        <f>R58</f>
        <v>647300</v>
      </c>
      <c r="D58" s="237">
        <v>0</v>
      </c>
      <c r="E58" s="237">
        <v>0</v>
      </c>
      <c r="F58" s="237">
        <v>0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M58" s="237">
        <v>0</v>
      </c>
      <c r="N58" s="237">
        <v>0</v>
      </c>
      <c r="O58" s="234">
        <v>0</v>
      </c>
      <c r="P58" s="237">
        <v>0</v>
      </c>
      <c r="Q58" s="234"/>
      <c r="R58" s="198">
        <v>647300</v>
      </c>
    </row>
    <row r="59" spans="1:18" ht="21.75" customHeight="1">
      <c r="A59" s="175">
        <v>32</v>
      </c>
      <c r="B59" s="94" t="s">
        <v>37</v>
      </c>
      <c r="C59" s="152">
        <f>R59</f>
        <v>15500</v>
      </c>
      <c r="D59" s="237">
        <v>0</v>
      </c>
      <c r="E59" s="237">
        <v>0</v>
      </c>
      <c r="F59" s="237">
        <v>0</v>
      </c>
      <c r="G59" s="237">
        <v>0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0</v>
      </c>
      <c r="N59" s="237">
        <v>0</v>
      </c>
      <c r="O59" s="234">
        <v>0</v>
      </c>
      <c r="P59" s="237">
        <v>0</v>
      </c>
      <c r="Q59" s="234"/>
      <c r="R59" s="198">
        <v>15500</v>
      </c>
    </row>
    <row r="60" spans="1:6" ht="12.75">
      <c r="A60" s="82"/>
      <c r="B60" s="71"/>
      <c r="C60" s="188"/>
      <c r="D60" s="66"/>
      <c r="E60" s="66"/>
      <c r="F60" s="66"/>
    </row>
    <row r="61" spans="1:18" ht="15">
      <c r="A61" s="49" t="s">
        <v>77</v>
      </c>
      <c r="B61" s="199"/>
      <c r="C61" s="182"/>
      <c r="D61" s="50"/>
      <c r="E61" s="169" t="s">
        <v>54</v>
      </c>
      <c r="F61" s="170" t="s">
        <v>94</v>
      </c>
      <c r="G61" s="77"/>
      <c r="H61" s="78"/>
      <c r="I61" s="77"/>
      <c r="J61" s="77"/>
      <c r="K61" s="77"/>
      <c r="L61" s="76"/>
      <c r="M61" s="76"/>
      <c r="N61" s="76"/>
      <c r="O61" s="253"/>
      <c r="P61" s="76"/>
      <c r="Q61" s="253"/>
      <c r="R61" s="76"/>
    </row>
    <row r="62" spans="1:18" ht="42.75">
      <c r="A62" s="171" t="s">
        <v>32</v>
      </c>
      <c r="B62" s="171" t="s">
        <v>17</v>
      </c>
      <c r="C62" s="187" t="s">
        <v>66</v>
      </c>
      <c r="D62" s="158" t="s">
        <v>33</v>
      </c>
      <c r="E62" s="121" t="s">
        <v>34</v>
      </c>
      <c r="F62" s="105" t="s">
        <v>19</v>
      </c>
      <c r="G62" s="105" t="s">
        <v>20</v>
      </c>
      <c r="H62" s="121" t="s">
        <v>21</v>
      </c>
      <c r="I62" s="105" t="s">
        <v>11</v>
      </c>
      <c r="J62" s="105" t="s">
        <v>58</v>
      </c>
      <c r="K62" s="105" t="s">
        <v>22</v>
      </c>
      <c r="L62" s="122" t="s">
        <v>36</v>
      </c>
      <c r="M62" s="122" t="s">
        <v>23</v>
      </c>
      <c r="N62" s="105" t="s">
        <v>69</v>
      </c>
      <c r="O62" s="251" t="s">
        <v>52</v>
      </c>
      <c r="P62" s="160" t="s">
        <v>60</v>
      </c>
      <c r="Q62" s="268" t="s">
        <v>93</v>
      </c>
      <c r="R62" s="172" t="s">
        <v>63</v>
      </c>
    </row>
    <row r="63" spans="1:18" ht="14.25">
      <c r="A63" s="120">
        <v>3</v>
      </c>
      <c r="B63" s="174" t="s">
        <v>64</v>
      </c>
      <c r="C63" s="202">
        <f>C64+C65</f>
        <v>0</v>
      </c>
      <c r="D63" s="231">
        <f>D64+D65</f>
        <v>0</v>
      </c>
      <c r="E63" s="229">
        <v>0</v>
      </c>
      <c r="F63" s="229">
        <v>0</v>
      </c>
      <c r="G63" s="229">
        <v>0</v>
      </c>
      <c r="H63" s="229">
        <v>0</v>
      </c>
      <c r="I63" s="229">
        <v>0</v>
      </c>
      <c r="J63" s="229">
        <v>0</v>
      </c>
      <c r="K63" s="229">
        <v>0</v>
      </c>
      <c r="L63" s="229">
        <v>0</v>
      </c>
      <c r="M63" s="229">
        <v>0</v>
      </c>
      <c r="N63" s="229">
        <v>0</v>
      </c>
      <c r="O63" s="254">
        <v>0</v>
      </c>
      <c r="P63" s="204">
        <f>P66</f>
        <v>0</v>
      </c>
      <c r="Q63" s="269"/>
      <c r="R63" s="160"/>
    </row>
    <row r="64" spans="1:18" ht="15">
      <c r="A64" s="118">
        <v>31</v>
      </c>
      <c r="B64" s="111" t="s">
        <v>39</v>
      </c>
      <c r="C64" s="154">
        <f>SUM(D64:P64)</f>
        <v>0</v>
      </c>
      <c r="D64" s="227">
        <v>0</v>
      </c>
      <c r="E64" s="227">
        <v>0</v>
      </c>
      <c r="F64" s="227">
        <v>0</v>
      </c>
      <c r="G64" s="227">
        <v>0</v>
      </c>
      <c r="H64" s="227">
        <v>0</v>
      </c>
      <c r="I64" s="227">
        <v>0</v>
      </c>
      <c r="J64" s="227">
        <v>0</v>
      </c>
      <c r="K64" s="227">
        <v>0</v>
      </c>
      <c r="L64" s="227">
        <v>0</v>
      </c>
      <c r="M64" s="227">
        <v>0</v>
      </c>
      <c r="N64" s="227">
        <v>0</v>
      </c>
      <c r="O64" s="252">
        <v>0</v>
      </c>
      <c r="P64" s="216">
        <v>0</v>
      </c>
      <c r="Q64" s="273"/>
      <c r="R64" s="154"/>
    </row>
    <row r="65" spans="1:18" ht="15">
      <c r="A65" s="119">
        <v>32</v>
      </c>
      <c r="B65" s="116" t="s">
        <v>37</v>
      </c>
      <c r="C65" s="154">
        <f>SUM(D65:P65)</f>
        <v>0</v>
      </c>
      <c r="D65" s="227">
        <v>0</v>
      </c>
      <c r="E65" s="230">
        <v>0</v>
      </c>
      <c r="F65" s="230">
        <v>0</v>
      </c>
      <c r="G65" s="230">
        <v>0</v>
      </c>
      <c r="H65" s="230">
        <v>0</v>
      </c>
      <c r="I65" s="230">
        <v>0</v>
      </c>
      <c r="J65" s="230">
        <v>0</v>
      </c>
      <c r="K65" s="230">
        <v>0</v>
      </c>
      <c r="L65" s="230">
        <v>0</v>
      </c>
      <c r="M65" s="230">
        <v>0</v>
      </c>
      <c r="N65" s="230">
        <v>0</v>
      </c>
      <c r="O65" s="255">
        <v>0</v>
      </c>
      <c r="P65" s="216">
        <v>0</v>
      </c>
      <c r="Q65" s="273"/>
      <c r="R65" s="155"/>
    </row>
    <row r="66" spans="1:18" ht="15.75" thickBot="1">
      <c r="A66" s="119"/>
      <c r="B66" s="211" t="s">
        <v>29</v>
      </c>
      <c r="C66" s="212">
        <f>C64+C65</f>
        <v>0</v>
      </c>
      <c r="D66" s="232">
        <f>D64+D65</f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233">
        <v>0</v>
      </c>
      <c r="K66" s="233">
        <v>0</v>
      </c>
      <c r="L66" s="233">
        <v>0</v>
      </c>
      <c r="M66" s="233">
        <v>0</v>
      </c>
      <c r="N66" s="233">
        <v>0</v>
      </c>
      <c r="O66" s="256">
        <v>0</v>
      </c>
      <c r="P66" s="217">
        <f>P64+P65</f>
        <v>0</v>
      </c>
      <c r="Q66" s="274"/>
      <c r="R66" s="213"/>
    </row>
    <row r="67" spans="1:18" ht="15" thickBot="1">
      <c r="A67" s="210"/>
      <c r="B67" s="214" t="s">
        <v>86</v>
      </c>
      <c r="C67" s="257">
        <f>SUM(D67:R67)</f>
        <v>1120924.58</v>
      </c>
      <c r="D67" s="215">
        <f>D21+D37+D46+D66</f>
        <v>88962</v>
      </c>
      <c r="E67" s="215">
        <f>E8+E21+E46+E66</f>
        <v>55990</v>
      </c>
      <c r="F67" s="215">
        <f aca="true" t="shared" si="8" ref="F67:Q67">F8+F21+F37+F46+F53+F66</f>
        <v>98181</v>
      </c>
      <c r="G67" s="215">
        <f t="shared" si="8"/>
        <v>128233</v>
      </c>
      <c r="H67" s="215">
        <f t="shared" si="8"/>
        <v>20021</v>
      </c>
      <c r="I67" s="215">
        <f t="shared" si="8"/>
        <v>4670</v>
      </c>
      <c r="J67" s="215">
        <f t="shared" si="8"/>
        <v>6456</v>
      </c>
      <c r="K67" s="215">
        <f t="shared" si="8"/>
        <v>2789</v>
      </c>
      <c r="L67" s="215">
        <f t="shared" si="8"/>
        <v>15500</v>
      </c>
      <c r="M67" s="215">
        <f t="shared" si="8"/>
        <v>0</v>
      </c>
      <c r="N67" s="215">
        <f t="shared" si="8"/>
        <v>0</v>
      </c>
      <c r="O67" s="257">
        <f t="shared" si="8"/>
        <v>1105.8</v>
      </c>
      <c r="P67" s="215">
        <f t="shared" si="8"/>
        <v>28735</v>
      </c>
      <c r="Q67" s="257">
        <f t="shared" si="8"/>
        <v>7481.780000000001</v>
      </c>
      <c r="R67" s="215">
        <f>R8+R21+R37+R46+R53+R57+R66</f>
        <v>662800</v>
      </c>
    </row>
    <row r="69" ht="12.75" hidden="1"/>
    <row r="71" ht="12.75" hidden="1"/>
    <row r="73" ht="12.75" hidden="1"/>
    <row r="74" ht="12.75" hidden="1"/>
    <row r="75" ht="12.75" hidden="1"/>
    <row r="76" ht="12.75" hidden="1"/>
    <row r="77" ht="12.75" hidden="1"/>
    <row r="78" ht="12.75" hidden="1"/>
    <row r="82" spans="1:10" ht="15">
      <c r="A82" s="302" t="s">
        <v>81</v>
      </c>
      <c r="B82" s="302"/>
      <c r="F82" s="90"/>
      <c r="G82" s="90"/>
      <c r="J82" s="90"/>
    </row>
    <row r="83" spans="1:18" ht="48">
      <c r="A83" s="120" t="s">
        <v>32</v>
      </c>
      <c r="B83" s="120" t="s">
        <v>17</v>
      </c>
      <c r="C83" s="187" t="s">
        <v>78</v>
      </c>
      <c r="D83" s="121" t="s">
        <v>33</v>
      </c>
      <c r="E83" s="121" t="s">
        <v>34</v>
      </c>
      <c r="F83" s="121" t="s">
        <v>35</v>
      </c>
      <c r="G83" s="105" t="s">
        <v>20</v>
      </c>
      <c r="H83" s="121" t="s">
        <v>21</v>
      </c>
      <c r="I83" s="105" t="s">
        <v>11</v>
      </c>
      <c r="J83" s="105" t="s">
        <v>58</v>
      </c>
      <c r="K83" s="105" t="s">
        <v>22</v>
      </c>
      <c r="L83" s="122" t="s">
        <v>36</v>
      </c>
      <c r="M83" s="122" t="s">
        <v>23</v>
      </c>
      <c r="N83" s="122" t="s">
        <v>50</v>
      </c>
      <c r="O83" s="251" t="s">
        <v>79</v>
      </c>
      <c r="P83" s="160" t="s">
        <v>60</v>
      </c>
      <c r="Q83" s="268"/>
      <c r="R83" s="172" t="s">
        <v>63</v>
      </c>
    </row>
    <row r="84" spans="1:18" ht="12.75">
      <c r="A84" s="162">
        <v>31</v>
      </c>
      <c r="B84" s="112" t="s">
        <v>57</v>
      </c>
      <c r="C84" s="258">
        <f>SUM(D84:O84)</f>
        <v>4329.42</v>
      </c>
      <c r="D84" s="166"/>
      <c r="E84" s="166"/>
      <c r="F84" s="206">
        <f>F85</f>
        <v>0</v>
      </c>
      <c r="G84" s="166"/>
      <c r="H84" s="166"/>
      <c r="I84" s="166"/>
      <c r="J84" s="234">
        <f>J85</f>
        <v>0</v>
      </c>
      <c r="K84" s="234">
        <f>K85</f>
        <v>0</v>
      </c>
      <c r="L84" s="234">
        <f>L85</f>
        <v>0</v>
      </c>
      <c r="M84" s="234">
        <f>M85</f>
        <v>0</v>
      </c>
      <c r="N84" s="234">
        <f>N85</f>
        <v>0</v>
      </c>
      <c r="O84" s="258">
        <v>4329.42</v>
      </c>
      <c r="P84" s="166"/>
      <c r="Q84" s="166"/>
      <c r="R84" s="166"/>
    </row>
    <row r="85" spans="1:18" ht="12.75">
      <c r="A85" s="163">
        <v>3111</v>
      </c>
      <c r="B85" s="113" t="s">
        <v>30</v>
      </c>
      <c r="C85" s="166">
        <f aca="true" t="shared" si="9" ref="C85:C93">SUM(D85:O85)</f>
        <v>0</v>
      </c>
      <c r="D85" s="166"/>
      <c r="E85" s="166"/>
      <c r="F85" s="206"/>
      <c r="G85" s="166"/>
      <c r="H85" s="166"/>
      <c r="I85" s="166"/>
      <c r="J85" s="234">
        <v>0</v>
      </c>
      <c r="K85" s="234"/>
      <c r="L85" s="234"/>
      <c r="M85" s="234"/>
      <c r="N85" s="234"/>
      <c r="O85" s="166"/>
      <c r="P85" s="166"/>
      <c r="Q85" s="166"/>
      <c r="R85" s="166"/>
    </row>
    <row r="86" spans="1:18" ht="15">
      <c r="A86" s="162">
        <v>32</v>
      </c>
      <c r="B86" s="91" t="s">
        <v>53</v>
      </c>
      <c r="C86" s="258">
        <f t="shared" si="9"/>
        <v>3152.36</v>
      </c>
      <c r="D86" s="166"/>
      <c r="E86" s="166"/>
      <c r="F86" s="206">
        <v>0</v>
      </c>
      <c r="G86" s="166"/>
      <c r="H86" s="166"/>
      <c r="I86" s="166">
        <v>134.9</v>
      </c>
      <c r="J86" s="305">
        <v>141.58</v>
      </c>
      <c r="K86" s="236">
        <v>0</v>
      </c>
      <c r="L86" s="306">
        <v>2814.88</v>
      </c>
      <c r="M86" s="236">
        <f>M87</f>
        <v>0</v>
      </c>
      <c r="N86" s="236">
        <f>N87</f>
        <v>0</v>
      </c>
      <c r="O86" s="258">
        <v>61</v>
      </c>
      <c r="P86" s="166"/>
      <c r="Q86" s="166"/>
      <c r="R86" s="166"/>
    </row>
    <row r="87" spans="1:18" ht="12.75">
      <c r="A87" s="161">
        <v>3211</v>
      </c>
      <c r="B87" s="114" t="s">
        <v>24</v>
      </c>
      <c r="C87" s="166">
        <f t="shared" si="9"/>
        <v>0</v>
      </c>
      <c r="D87" s="166"/>
      <c r="E87" s="166"/>
      <c r="F87" s="206"/>
      <c r="G87" s="166"/>
      <c r="H87" s="166"/>
      <c r="I87" s="206"/>
      <c r="J87" s="234">
        <v>0</v>
      </c>
      <c r="K87" s="234">
        <v>0</v>
      </c>
      <c r="L87" s="166"/>
      <c r="M87" s="166"/>
      <c r="N87" s="166"/>
      <c r="O87" s="166">
        <v>0</v>
      </c>
      <c r="P87" s="166"/>
      <c r="Q87" s="166"/>
      <c r="R87" s="166"/>
    </row>
    <row r="88" spans="1:18" ht="12.75">
      <c r="A88" s="164">
        <v>322</v>
      </c>
      <c r="B88" s="92" t="s">
        <v>56</v>
      </c>
      <c r="C88" s="236">
        <f>SUM(C89:C92)</f>
        <v>0</v>
      </c>
      <c r="D88" s="234"/>
      <c r="E88" s="234"/>
      <c r="F88" s="206">
        <v>0</v>
      </c>
      <c r="G88" s="234">
        <v>0</v>
      </c>
      <c r="H88" s="234"/>
      <c r="I88" s="235">
        <v>0</v>
      </c>
      <c r="J88" s="234">
        <f>SUM(J89:J92)</f>
        <v>0</v>
      </c>
      <c r="K88" s="236">
        <v>0</v>
      </c>
      <c r="L88" s="236">
        <v>0</v>
      </c>
      <c r="M88" s="236">
        <v>0</v>
      </c>
      <c r="N88" s="236">
        <f>SUM(N89:N92)</f>
        <v>0</v>
      </c>
      <c r="O88" s="236">
        <f>SUM(O89:O92)</f>
        <v>0</v>
      </c>
      <c r="P88" s="166"/>
      <c r="Q88" s="166"/>
      <c r="R88" s="166"/>
    </row>
    <row r="89" spans="1:18" ht="25.5">
      <c r="A89" s="165">
        <v>3221</v>
      </c>
      <c r="B89" s="95" t="s">
        <v>25</v>
      </c>
      <c r="C89" s="166">
        <f t="shared" si="9"/>
        <v>0</v>
      </c>
      <c r="D89" s="167"/>
      <c r="E89" s="167"/>
      <c r="F89" s="206"/>
      <c r="G89" s="166"/>
      <c r="H89" s="166"/>
      <c r="I89" s="206"/>
      <c r="J89" s="234">
        <v>0</v>
      </c>
      <c r="K89" s="234">
        <v>0</v>
      </c>
      <c r="L89" s="234">
        <v>0</v>
      </c>
      <c r="M89" s="234">
        <v>0</v>
      </c>
      <c r="N89" s="234">
        <v>0</v>
      </c>
      <c r="O89" s="234">
        <v>0</v>
      </c>
      <c r="P89" s="166"/>
      <c r="Q89" s="166"/>
      <c r="R89" s="166"/>
    </row>
    <row r="90" spans="1:18" ht="12.75">
      <c r="A90" s="165">
        <v>3222</v>
      </c>
      <c r="B90" s="95" t="s">
        <v>31</v>
      </c>
      <c r="C90" s="166">
        <f t="shared" si="9"/>
        <v>0</v>
      </c>
      <c r="D90" s="167"/>
      <c r="E90" s="167"/>
      <c r="F90" s="206">
        <v>0</v>
      </c>
      <c r="G90" s="166"/>
      <c r="H90" s="166"/>
      <c r="I90" s="206"/>
      <c r="J90" s="234">
        <v>0</v>
      </c>
      <c r="K90" s="234"/>
      <c r="L90" s="234">
        <v>0</v>
      </c>
      <c r="M90" s="234">
        <v>0</v>
      </c>
      <c r="N90" s="234"/>
      <c r="O90" s="234"/>
      <c r="P90" s="166"/>
      <c r="Q90" s="166"/>
      <c r="R90" s="166"/>
    </row>
    <row r="91" spans="1:18" ht="12.75">
      <c r="A91" s="165">
        <v>3223</v>
      </c>
      <c r="B91" s="95" t="s">
        <v>26</v>
      </c>
      <c r="C91" s="166"/>
      <c r="D91" s="167"/>
      <c r="E91" s="167"/>
      <c r="F91" s="206"/>
      <c r="G91" s="166"/>
      <c r="H91" s="166"/>
      <c r="I91" s="206"/>
      <c r="J91" s="234"/>
      <c r="K91" s="234"/>
      <c r="L91" s="234">
        <v>0</v>
      </c>
      <c r="M91" s="166"/>
      <c r="N91" s="166"/>
      <c r="O91" s="166"/>
      <c r="P91" s="166"/>
      <c r="Q91" s="166"/>
      <c r="R91" s="166"/>
    </row>
    <row r="92" spans="1:18" ht="12.75">
      <c r="A92" s="165">
        <v>3225</v>
      </c>
      <c r="B92" s="96" t="s">
        <v>27</v>
      </c>
      <c r="C92" s="166">
        <f t="shared" si="9"/>
        <v>0</v>
      </c>
      <c r="D92" s="167"/>
      <c r="E92" s="167"/>
      <c r="F92" s="206"/>
      <c r="G92" s="166"/>
      <c r="H92" s="166"/>
      <c r="I92" s="206"/>
      <c r="J92" s="234">
        <v>0</v>
      </c>
      <c r="K92" s="234">
        <v>0</v>
      </c>
      <c r="L92" s="234">
        <v>0</v>
      </c>
      <c r="M92" s="234">
        <v>0</v>
      </c>
      <c r="N92" s="234"/>
      <c r="O92" s="234"/>
      <c r="P92" s="234"/>
      <c r="Q92" s="234"/>
      <c r="R92" s="166"/>
    </row>
    <row r="93" spans="1:18" ht="12.75">
      <c r="A93" s="165">
        <v>3232</v>
      </c>
      <c r="B93" s="96" t="s">
        <v>28</v>
      </c>
      <c r="C93" s="166">
        <f t="shared" si="9"/>
        <v>0</v>
      </c>
      <c r="D93" s="167"/>
      <c r="E93" s="167"/>
      <c r="F93" s="206"/>
      <c r="G93" s="166"/>
      <c r="H93" s="166"/>
      <c r="I93" s="206"/>
      <c r="J93" s="234">
        <v>0</v>
      </c>
      <c r="K93" s="234">
        <v>0</v>
      </c>
      <c r="L93" s="234">
        <v>0</v>
      </c>
      <c r="M93" s="234">
        <v>0</v>
      </c>
      <c r="N93" s="234">
        <v>0</v>
      </c>
      <c r="O93" s="234">
        <v>0</v>
      </c>
      <c r="P93" s="234">
        <v>0</v>
      </c>
      <c r="Q93" s="234"/>
      <c r="R93" s="166"/>
    </row>
    <row r="94" spans="1:18" ht="12.75">
      <c r="A94" s="165">
        <v>3235</v>
      </c>
      <c r="B94" s="96" t="s">
        <v>61</v>
      </c>
      <c r="C94" s="166"/>
      <c r="D94" s="167"/>
      <c r="E94" s="167"/>
      <c r="F94" s="206"/>
      <c r="G94" s="166"/>
      <c r="H94" s="166"/>
      <c r="I94" s="206"/>
      <c r="J94" s="166"/>
      <c r="K94" s="166"/>
      <c r="L94" s="166"/>
      <c r="M94" s="166"/>
      <c r="N94" s="166"/>
      <c r="O94" s="166"/>
      <c r="P94" s="166"/>
      <c r="Q94" s="166"/>
      <c r="R94" s="166"/>
    </row>
    <row r="95" spans="1:18" ht="12.75">
      <c r="A95" s="165"/>
      <c r="B95" s="97" t="s">
        <v>29</v>
      </c>
      <c r="C95" s="258">
        <f>SUM(D95:O95)</f>
        <v>7481.780000000001</v>
      </c>
      <c r="D95" s="218">
        <v>0</v>
      </c>
      <c r="E95" s="219">
        <f>SUM(E84:E94)</f>
        <v>0</v>
      </c>
      <c r="F95" s="205">
        <v>0</v>
      </c>
      <c r="G95" s="218">
        <v>0</v>
      </c>
      <c r="H95" s="205">
        <v>0</v>
      </c>
      <c r="I95" s="258">
        <v>134.9</v>
      </c>
      <c r="J95" s="219">
        <v>141.58</v>
      </c>
      <c r="K95" s="219">
        <v>0</v>
      </c>
      <c r="L95" s="219">
        <v>2814.88</v>
      </c>
      <c r="M95" s="219">
        <v>0</v>
      </c>
      <c r="N95" s="219">
        <v>0</v>
      </c>
      <c r="O95" s="258">
        <f>O84+O86</f>
        <v>4390.42</v>
      </c>
      <c r="P95" s="166"/>
      <c r="Q95" s="166"/>
      <c r="R95" s="166"/>
    </row>
    <row r="96" spans="9:14" ht="12.75">
      <c r="I96" s="207"/>
      <c r="J96" s="207"/>
      <c r="K96" s="207"/>
      <c r="L96" s="207"/>
      <c r="M96" s="207"/>
      <c r="N96" s="207"/>
    </row>
    <row r="97" ht="12.75">
      <c r="A97" t="s">
        <v>95</v>
      </c>
    </row>
    <row r="99" spans="2:13" ht="12.75">
      <c r="B99" t="s">
        <v>82</v>
      </c>
      <c r="M99" t="s">
        <v>84</v>
      </c>
    </row>
    <row r="101" spans="2:13" ht="12.75">
      <c r="B101" t="s">
        <v>83</v>
      </c>
      <c r="M101" t="s">
        <v>85</v>
      </c>
    </row>
  </sheetData>
  <sheetProtection/>
  <mergeCells count="1">
    <mergeCell ref="A82:B8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1" r:id="rId1"/>
  <headerFooter differentOddEven="1" alignWithMargins="0">
    <oddHeader>&amp;C&amp;"MS Sans Serif,Podebljano"PRIJEDLOG REBALANSA  PLANA ZA 2023. GODINU OŠ VELI VRH PULADO 30.06.2023.</oddHeader>
    <evenHeader>&amp;CPLAN ZA 2023. OŠ Veli Vrh PulaS PROCJENOM ZA 2024. i  2025.</evenHeader>
  </headerFooter>
  <rowBreaks count="1" manualBreakCount="1">
    <brk id="4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33"/>
  <sheetViews>
    <sheetView tabSelected="1" zoomScaleSheetLayoutView="100" zoomScalePageLayoutView="0" workbookViewId="0" topLeftCell="A7">
      <selection activeCell="G28" sqref="G28"/>
    </sheetView>
  </sheetViews>
  <sheetFormatPr defaultColWidth="9.140625" defaultRowHeight="12.75"/>
  <cols>
    <col min="1" max="1" width="16.00390625" style="0" customWidth="1"/>
    <col min="2" max="8" width="17.57421875" style="0" customWidth="1"/>
  </cols>
  <sheetData>
    <row r="3" spans="1:8" ht="18">
      <c r="A3" s="288" t="s">
        <v>42</v>
      </c>
      <c r="B3" s="288"/>
      <c r="C3" s="288"/>
      <c r="D3" s="288"/>
      <c r="E3" s="288"/>
      <c r="F3" s="288"/>
      <c r="G3" s="288"/>
      <c r="H3" s="288"/>
    </row>
    <row r="4" spans="1:8" ht="12.75">
      <c r="A4" s="68"/>
      <c r="B4" s="69"/>
      <c r="C4" s="69"/>
      <c r="D4" s="69"/>
      <c r="E4" s="69"/>
      <c r="F4" s="69"/>
      <c r="G4" s="69"/>
      <c r="H4" s="70" t="s">
        <v>43</v>
      </c>
    </row>
    <row r="5" spans="1:8" ht="25.5">
      <c r="A5" s="126" t="s">
        <v>44</v>
      </c>
      <c r="B5" s="303" t="s">
        <v>65</v>
      </c>
      <c r="C5" s="303"/>
      <c r="D5" s="303"/>
      <c r="E5" s="303"/>
      <c r="F5" s="303"/>
      <c r="G5" s="303"/>
      <c r="H5" s="303"/>
    </row>
    <row r="6" spans="1:8" ht="51">
      <c r="A6" s="127" t="s">
        <v>45</v>
      </c>
      <c r="B6" s="128" t="s">
        <v>10</v>
      </c>
      <c r="C6" s="128" t="s">
        <v>69</v>
      </c>
      <c r="D6" s="128" t="s">
        <v>46</v>
      </c>
      <c r="E6" s="128" t="s">
        <v>47</v>
      </c>
      <c r="F6" s="128" t="s">
        <v>48</v>
      </c>
      <c r="G6" s="128" t="s">
        <v>59</v>
      </c>
      <c r="H6" s="128" t="s">
        <v>68</v>
      </c>
    </row>
    <row r="7" spans="1:8" ht="18.75">
      <c r="A7" s="130">
        <v>63</v>
      </c>
      <c r="B7" s="129"/>
      <c r="C7" s="287">
        <v>0</v>
      </c>
      <c r="D7" s="129"/>
      <c r="E7" s="281"/>
      <c r="F7" s="129"/>
      <c r="G7" s="129"/>
      <c r="H7" s="129"/>
    </row>
    <row r="8" spans="1:8" ht="18.75">
      <c r="A8" s="130">
        <v>65</v>
      </c>
      <c r="B8" s="131"/>
      <c r="C8" s="176"/>
      <c r="D8" s="284">
        <v>98181</v>
      </c>
      <c r="E8" s="282"/>
      <c r="F8" s="131"/>
      <c r="G8" s="307">
        <v>1330</v>
      </c>
      <c r="H8" s="131"/>
    </row>
    <row r="9" spans="1:8" ht="18.75">
      <c r="A9" s="130">
        <v>65</v>
      </c>
      <c r="B9" s="131"/>
      <c r="C9" s="176"/>
      <c r="D9" s="285"/>
      <c r="E9" s="282"/>
      <c r="F9" s="133"/>
      <c r="G9" s="308">
        <v>5126</v>
      </c>
      <c r="H9" s="131"/>
    </row>
    <row r="10" spans="1:8" ht="18.75">
      <c r="A10" s="130">
        <v>65</v>
      </c>
      <c r="B10" s="131"/>
      <c r="C10" s="176"/>
      <c r="D10" s="285"/>
      <c r="E10" s="282"/>
      <c r="F10" s="133"/>
      <c r="G10" s="131"/>
      <c r="H10" s="282">
        <v>15500</v>
      </c>
    </row>
    <row r="11" spans="1:8" ht="18.75">
      <c r="A11" s="130" t="s">
        <v>87</v>
      </c>
      <c r="B11" s="132"/>
      <c r="C11" s="176"/>
      <c r="D11" s="286"/>
      <c r="E11" s="176">
        <v>128233</v>
      </c>
      <c r="F11" s="132"/>
      <c r="G11" s="132"/>
      <c r="H11" s="176"/>
    </row>
    <row r="12" spans="1:8" ht="37.5">
      <c r="A12" s="130" t="s">
        <v>88</v>
      </c>
      <c r="B12" s="132">
        <v>0</v>
      </c>
      <c r="C12" s="176"/>
      <c r="D12" s="286"/>
      <c r="E12" s="176">
        <v>662800</v>
      </c>
      <c r="F12" s="132"/>
      <c r="G12" s="132"/>
      <c r="H12" s="176"/>
    </row>
    <row r="13" spans="1:8" ht="18.75">
      <c r="A13" s="130">
        <v>63</v>
      </c>
      <c r="B13" s="132"/>
      <c r="C13" s="176"/>
      <c r="D13" s="286"/>
      <c r="E13" s="176">
        <v>0</v>
      </c>
      <c r="F13" s="132"/>
      <c r="G13" s="132"/>
      <c r="H13" s="176"/>
    </row>
    <row r="14" spans="1:8" ht="18.75">
      <c r="A14" s="130" t="s">
        <v>89</v>
      </c>
      <c r="B14" s="134"/>
      <c r="C14" s="176"/>
      <c r="D14" s="286"/>
      <c r="E14" s="176">
        <v>2289</v>
      </c>
      <c r="F14" s="132"/>
      <c r="G14" s="132"/>
      <c r="H14" s="176"/>
    </row>
    <row r="15" spans="1:8" ht="18.75">
      <c r="A15" s="130">
        <v>63</v>
      </c>
      <c r="B15" s="134"/>
      <c r="C15" s="176"/>
      <c r="D15" s="286"/>
      <c r="E15" s="176">
        <v>500</v>
      </c>
      <c r="F15" s="132"/>
      <c r="G15" s="132"/>
      <c r="H15" s="176"/>
    </row>
    <row r="16" spans="1:8" ht="37.5">
      <c r="A16" s="130" t="s">
        <v>90</v>
      </c>
      <c r="B16" s="132"/>
      <c r="C16" s="176"/>
      <c r="D16" s="286"/>
      <c r="E16" s="176">
        <v>0</v>
      </c>
      <c r="F16" s="132"/>
      <c r="G16" s="132"/>
      <c r="H16" s="176"/>
    </row>
    <row r="17" spans="1:8" ht="18.75">
      <c r="A17" s="130" t="s">
        <v>91</v>
      </c>
      <c r="B17" s="132"/>
      <c r="C17" s="176"/>
      <c r="D17" s="286"/>
      <c r="E17" s="283">
        <v>1105.8</v>
      </c>
      <c r="F17" s="132"/>
      <c r="G17" s="132"/>
      <c r="H17" s="176"/>
    </row>
    <row r="18" spans="1:8" ht="18.75">
      <c r="A18" s="135">
        <v>66</v>
      </c>
      <c r="B18" s="132"/>
      <c r="C18" s="176"/>
      <c r="D18" s="176"/>
      <c r="E18" s="176"/>
      <c r="F18" s="132">
        <v>3400</v>
      </c>
      <c r="G18" s="132"/>
      <c r="H18" s="176"/>
    </row>
    <row r="19" spans="1:8" ht="18.75">
      <c r="A19" s="135">
        <v>66</v>
      </c>
      <c r="B19" s="176"/>
      <c r="C19" s="176"/>
      <c r="D19" s="176"/>
      <c r="E19" s="176"/>
      <c r="F19" s="132"/>
      <c r="G19" s="132"/>
      <c r="H19" s="176"/>
    </row>
    <row r="20" spans="1:8" ht="18.75">
      <c r="A20" s="135">
        <v>66</v>
      </c>
      <c r="B20" s="176"/>
      <c r="C20" s="176"/>
      <c r="D20" s="176"/>
      <c r="E20" s="176"/>
      <c r="F20" s="132"/>
      <c r="G20" s="132"/>
      <c r="H20" s="176"/>
    </row>
    <row r="21" spans="1:8" ht="18.75">
      <c r="A21" s="130">
        <v>67</v>
      </c>
      <c r="B21" s="176">
        <v>76011</v>
      </c>
      <c r="C21" s="176"/>
      <c r="D21" s="176"/>
      <c r="E21" s="283">
        <v>28735</v>
      </c>
      <c r="F21" s="132">
        <v>0</v>
      </c>
      <c r="G21" s="132"/>
      <c r="H21" s="176"/>
    </row>
    <row r="22" spans="1:8" ht="18.75">
      <c r="A22" s="130">
        <v>67</v>
      </c>
      <c r="B22" s="283">
        <v>88962</v>
      </c>
      <c r="C22" s="176"/>
      <c r="D22" s="176"/>
      <c r="E22" s="176">
        <v>0</v>
      </c>
      <c r="F22" s="132"/>
      <c r="G22" s="132"/>
      <c r="H22" s="176"/>
    </row>
    <row r="23" spans="1:8" ht="18.75">
      <c r="A23" s="130">
        <v>67</v>
      </c>
      <c r="B23" s="283">
        <v>0</v>
      </c>
      <c r="C23" s="176"/>
      <c r="D23" s="176"/>
      <c r="E23" s="176"/>
      <c r="F23" s="132"/>
      <c r="G23" s="132"/>
      <c r="H23" s="176"/>
    </row>
    <row r="24" spans="1:8" ht="18.75">
      <c r="A24" s="130" t="s">
        <v>92</v>
      </c>
      <c r="B24" s="283">
        <v>0</v>
      </c>
      <c r="C24" s="176"/>
      <c r="D24" s="176"/>
      <c r="E24" s="176"/>
      <c r="F24" s="132"/>
      <c r="G24" s="132"/>
      <c r="H24" s="176"/>
    </row>
    <row r="25" spans="1:8" ht="18.75">
      <c r="A25" s="130">
        <v>66</v>
      </c>
      <c r="B25" s="176"/>
      <c r="C25" s="176"/>
      <c r="D25" s="176"/>
      <c r="E25" s="176"/>
      <c r="F25" s="132">
        <v>1270</v>
      </c>
      <c r="G25" s="132"/>
      <c r="H25" s="176"/>
    </row>
    <row r="26" spans="1:8" ht="18.75">
      <c r="A26" s="130">
        <v>66</v>
      </c>
      <c r="B26" s="176"/>
      <c r="C26" s="176"/>
      <c r="D26" s="176"/>
      <c r="E26" s="176"/>
      <c r="F26" s="132">
        <v>0</v>
      </c>
      <c r="G26" s="132"/>
      <c r="H26" s="176"/>
    </row>
    <row r="27" spans="1:8" ht="18.75">
      <c r="A27" s="130">
        <v>63</v>
      </c>
      <c r="B27" s="176"/>
      <c r="C27" s="176"/>
      <c r="D27" s="176"/>
      <c r="E27" s="176"/>
      <c r="F27" s="132"/>
      <c r="G27" s="132"/>
      <c r="H27" s="176">
        <v>0</v>
      </c>
    </row>
    <row r="28" spans="1:8" ht="18.75">
      <c r="A28" s="130">
        <v>92</v>
      </c>
      <c r="B28" s="176"/>
      <c r="C28" s="176">
        <v>4390.42</v>
      </c>
      <c r="D28" s="176">
        <v>0</v>
      </c>
      <c r="E28" s="176">
        <v>0</v>
      </c>
      <c r="F28" s="176">
        <v>134.9</v>
      </c>
      <c r="G28" s="176">
        <v>141.58</v>
      </c>
      <c r="H28" s="176">
        <v>2814.88</v>
      </c>
    </row>
    <row r="29" spans="1:8" ht="37.5">
      <c r="A29" s="136" t="s">
        <v>49</v>
      </c>
      <c r="B29" s="283">
        <f>SUM(B8:B28)</f>
        <v>164973</v>
      </c>
      <c r="C29" s="176">
        <f aca="true" t="shared" si="0" ref="C29:H29">SUM(C7:C28)</f>
        <v>4390.42</v>
      </c>
      <c r="D29" s="176">
        <f t="shared" si="0"/>
        <v>98181</v>
      </c>
      <c r="E29" s="176">
        <f t="shared" si="0"/>
        <v>823662.8</v>
      </c>
      <c r="F29" s="176">
        <f t="shared" si="0"/>
        <v>4804.9</v>
      </c>
      <c r="G29" s="176">
        <f t="shared" si="0"/>
        <v>6597.58</v>
      </c>
      <c r="H29" s="176">
        <f t="shared" si="0"/>
        <v>18314.88</v>
      </c>
    </row>
    <row r="30" spans="1:8" ht="75">
      <c r="A30" s="136" t="s">
        <v>80</v>
      </c>
      <c r="B30" s="304">
        <f>B29+C29+D29+E29+F29+G29+H29</f>
        <v>1120924.58</v>
      </c>
      <c r="C30" s="304"/>
      <c r="D30" s="304"/>
      <c r="E30" s="304"/>
      <c r="F30" s="304"/>
      <c r="G30" s="304"/>
      <c r="H30" s="304"/>
    </row>
    <row r="31" spans="1:8" ht="18">
      <c r="A31" s="137"/>
      <c r="B31" s="137"/>
      <c r="C31" s="137"/>
      <c r="D31" s="138"/>
      <c r="E31" s="139"/>
      <c r="F31" s="20"/>
      <c r="G31" s="20"/>
      <c r="H31" s="140"/>
    </row>
    <row r="32" spans="1:8" ht="18">
      <c r="A32" s="137"/>
      <c r="B32" s="137"/>
      <c r="C32" s="137"/>
      <c r="D32" s="138"/>
      <c r="E32" s="139"/>
      <c r="F32" s="20"/>
      <c r="G32" s="20"/>
      <c r="H32" s="140"/>
    </row>
    <row r="33" spans="1:8" ht="51" customHeight="1">
      <c r="A33" s="137"/>
      <c r="B33" s="137"/>
      <c r="C33" s="137"/>
      <c r="D33" s="138"/>
      <c r="E33" s="139"/>
      <c r="F33" s="20"/>
      <c r="G33" s="20"/>
      <c r="H33" s="140"/>
    </row>
  </sheetData>
  <sheetProtection/>
  <mergeCells count="3">
    <mergeCell ref="A3:H3"/>
    <mergeCell ref="B5:H5"/>
    <mergeCell ref="B30:H30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0:O21"/>
    </sheetView>
  </sheetViews>
  <sheetFormatPr defaultColWidth="9.140625" defaultRowHeight="12.75"/>
  <cols>
    <col min="2" max="2" width="23.140625" style="0" customWidth="1"/>
    <col min="3" max="3" width="13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Suzana Bileta</cp:lastModifiedBy>
  <cp:lastPrinted>2023-07-11T12:06:16Z</cp:lastPrinted>
  <dcterms:created xsi:type="dcterms:W3CDTF">2013-09-11T11:00:21Z</dcterms:created>
  <dcterms:modified xsi:type="dcterms:W3CDTF">2023-07-11T13:06:25Z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