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9020" windowHeight="11475" activeTab="1"/>
  </bookViews>
  <sheets>
    <sheet name="OPĆI DIO" sheetId="1" r:id="rId1"/>
    <sheet name="PLAN RASHODA ZA 2018." sheetId="2" r:id="rId2"/>
    <sheet name="plan prihoda" sheetId="3" r:id="rId3"/>
    <sheet name="1" sheetId="4" r:id="rId4"/>
    <sheet name="List3" sheetId="5" r:id="rId5"/>
  </sheets>
  <definedNames>
    <definedName name="_xlnm.Print_Area" localSheetId="0">'OPĆI DIO'!$A$1:$H$23</definedName>
    <definedName name="_xlnm.Print_Area" localSheetId="1">'PLAN RASHODA ZA 2018.'!$A$1:$W$113</definedName>
  </definedNames>
  <calcPr fullCalcOnLoad="1"/>
</workbook>
</file>

<file path=xl/sharedStrings.xml><?xml version="1.0" encoding="utf-8"?>
<sst xmlns="http://schemas.openxmlformats.org/spreadsheetml/2006/main" count="286" uniqueCount="118">
  <si>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</si>
  <si>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</si>
  <si>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</si>
  <si>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</si>
  <si>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</si>
  <si>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</si>
  <si>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</si>
  <si>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</si>
  <si>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</si>
  <si>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</si>
  <si>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prihodi i primici</t>
  </si>
  <si>
    <t>Donacije</t>
  </si>
  <si>
    <t>Ostali rashodi za zaposlene</t>
  </si>
  <si>
    <t>Ostali nespomenuti rashodi poslovanja</t>
  </si>
  <si>
    <t>OPĆI DIO</t>
  </si>
  <si>
    <t>PRIHODI UKUPNO</t>
  </si>
  <si>
    <t>RASHODI UKUPNO</t>
  </si>
  <si>
    <t>AKTIVNOST A502001 :DECENTRALIZIRANE FUNKCIJE OSNOVNOŠKOLSKOG OBRAZOVANJA</t>
  </si>
  <si>
    <t>Korisnik 11: OŠ Veli Vrh Pula</t>
  </si>
  <si>
    <t>Račun rashoda/izdatka</t>
  </si>
  <si>
    <t>Naziv računa</t>
  </si>
  <si>
    <t>Grad dec</t>
  </si>
  <si>
    <t>prihodi za posebne namjene</t>
  </si>
  <si>
    <t>država</t>
  </si>
  <si>
    <t>mt</t>
  </si>
  <si>
    <t xml:space="preserve">županijski </t>
  </si>
  <si>
    <t>gradovi</t>
  </si>
  <si>
    <t>AKTIVNOST A503002: PRODUŽENI BORAVAK U OSNOVNIM ŠKOLAMA</t>
  </si>
  <si>
    <t>vlastiti prihodi</t>
  </si>
  <si>
    <t>AKTIVNOST A503005 : REDOVNI PROGRAM ODGOJA I OBRAZOVANJA</t>
  </si>
  <si>
    <t>ostali  prihodi</t>
  </si>
  <si>
    <t>Brojčana oznaka i naziv programa</t>
  </si>
  <si>
    <t>socijalni program</t>
  </si>
  <si>
    <t>Račun 
rashoda/
izdatka</t>
  </si>
  <si>
    <t xml:space="preserve">Grad Pula </t>
  </si>
  <si>
    <t>grad dec</t>
  </si>
  <si>
    <t>Prihodi po posebnim propisima - sufinanciranje</t>
  </si>
  <si>
    <t>ostali prihodi</t>
  </si>
  <si>
    <t>materijalni rashodi</t>
  </si>
  <si>
    <t xml:space="preserve">UKUPNO </t>
  </si>
  <si>
    <t>Sveukupno</t>
  </si>
  <si>
    <t xml:space="preserve"> rashodi za zaposlene</t>
  </si>
  <si>
    <t>rashodi za nabavu nefinancijske imovine</t>
  </si>
  <si>
    <t>financijski rashodi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</si>
  <si>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</si>
  <si>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</si>
  <si>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</si>
  <si>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</si>
  <si>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</si>
  <si>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</si>
  <si>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</si>
  <si>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</si>
  <si>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</si>
  <si>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</si>
  <si>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vl prihodi</t>
  </si>
  <si>
    <t>vl prihod</t>
  </si>
  <si>
    <t>2018.</t>
  </si>
  <si>
    <t>Ukupno prihodi i primici za 2018.</t>
  </si>
  <si>
    <t>67111dec</t>
  </si>
  <si>
    <t>općina</t>
  </si>
  <si>
    <t>općine</t>
  </si>
  <si>
    <t>procjena2019.</t>
  </si>
  <si>
    <t xml:space="preserve"> brojčana oznaka i naziv programa</t>
  </si>
  <si>
    <t>Naknade troškova zaposlenima</t>
  </si>
  <si>
    <t>Rashodi za usluge</t>
  </si>
  <si>
    <t>EU projekt ERASMUS +</t>
  </si>
  <si>
    <t>2019.</t>
  </si>
  <si>
    <t>Ukupno prihodi i primici za 2019.</t>
  </si>
  <si>
    <t>pomoćnici u natavi</t>
  </si>
  <si>
    <t>u nastavi</t>
  </si>
  <si>
    <t>EU PROJEKTK</t>
  </si>
  <si>
    <t>EU projekt</t>
  </si>
  <si>
    <t xml:space="preserve">d basket </t>
  </si>
  <si>
    <t>procjena2020.</t>
  </si>
  <si>
    <t>procjena2020</t>
  </si>
  <si>
    <t>2 0 1 8.</t>
  </si>
  <si>
    <t>2020.</t>
  </si>
  <si>
    <t>Ukupno prihodi i primici za 2020.</t>
  </si>
  <si>
    <t>Grad Pula EU36,73579%</t>
  </si>
  <si>
    <t>državaEU  63,26421%</t>
  </si>
  <si>
    <t>D basket</t>
  </si>
  <si>
    <t>63612 država</t>
  </si>
  <si>
    <t>63613 županija</t>
  </si>
  <si>
    <t>63613 grad Vodnj</t>
  </si>
  <si>
    <t>63613 općine</t>
  </si>
  <si>
    <t xml:space="preserve"> Plan 2018.</t>
  </si>
  <si>
    <t>Prijedlog plana 
za 2018.</t>
  </si>
  <si>
    <t>Projekcija plana
za 2019.</t>
  </si>
  <si>
    <t>Projekcija plana 
za 2020.</t>
  </si>
  <si>
    <t>Naknada troškova zaposlenima</t>
  </si>
  <si>
    <t>Rashodi za materijal i energiju</t>
  </si>
  <si>
    <t xml:space="preserve">Plaće za redovan rad  </t>
  </si>
  <si>
    <t>Doprinosi na plaće</t>
  </si>
  <si>
    <t>Ostali financijski rashodi</t>
  </si>
  <si>
    <t>Postrojenja i oprema</t>
  </si>
  <si>
    <t>Knjige,umjetnič. djela i ostale izložb.vr</t>
  </si>
  <si>
    <t>Naknade trošk osobama izvan rad odnosa</t>
  </si>
  <si>
    <t>Prihodi od naknade s osnova osig.</t>
  </si>
  <si>
    <t>PLAN 
2018.</t>
  </si>
  <si>
    <t xml:space="preserve">  PRIJEDLOG FINANCIJSKOG PLANA OŠ VELI VRH  ZA 2018. I                                                                                                                                                PROJEKCIJA PLANA ZA  2019. I 2020. GODINU</t>
  </si>
  <si>
    <t>Prihodi od  nadoknade šteta s osnova osiguranja</t>
  </si>
  <si>
    <t>PLAĆE MINISTARSTVO</t>
  </si>
  <si>
    <t>Rashodi poslovanja</t>
  </si>
  <si>
    <t>PREUSMJERENA GRADSKA SREDSTVA</t>
  </si>
  <si>
    <t xml:space="preserve"> Procjena 2019.</t>
  </si>
  <si>
    <t xml:space="preserve"> Procjena 2020.</t>
  </si>
  <si>
    <t>sveukupno plan 2018.</t>
  </si>
  <si>
    <t>6711-direkt</t>
  </si>
  <si>
    <r>
      <t>(proračunski/izvanproračunski)aktivnost :</t>
    </r>
    <r>
      <rPr>
        <b/>
        <sz val="11"/>
        <rFont val="Times New Roman"/>
        <family val="1"/>
      </rPr>
      <t>PLAĆE MINISTARSTVO</t>
    </r>
  </si>
  <si>
    <r>
      <t>(proračunski/izvanproračunski)aktivnost :</t>
    </r>
    <r>
      <rPr>
        <b/>
        <sz val="11"/>
        <rFont val="Times New Roman"/>
        <family val="1"/>
      </rPr>
      <t>GRADSKA SREDSTVA</t>
    </r>
  </si>
  <si>
    <t>ravnateljica</t>
  </si>
  <si>
    <t xml:space="preserve">UKUPNO KORISNIK </t>
  </si>
  <si>
    <t xml:space="preserve">UKUPNO  </t>
  </si>
  <si>
    <t>predsjednik školskog odbora</t>
  </si>
  <si>
    <t>računovođa</t>
  </si>
  <si>
    <t>Suzana Bileta</t>
  </si>
  <si>
    <t>Irene Rigo</t>
  </si>
  <si>
    <t>Josip Raić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</si>
</sst>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.0%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MS Sans Serif"/>
      <family val="2"/>
    </font>
    <font>
      <sz val="9"/>
      <color indexed="8"/>
      <name val="Times New Roman"/>
      <family val="2"/>
    </font>
    <font>
      <sz val="9"/>
      <name val="Times New Roman"/>
      <family val="1"/>
    </font>
    <font>
      <b/>
      <sz val="10"/>
      <color indexed="8"/>
      <name val="MS Sans Serif"/>
      <family val="2"/>
    </font>
    <font>
      <b/>
      <sz val="14"/>
      <name val="Times New Roman"/>
      <family val="1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b/>
      <sz val="9"/>
      <name val="Times New Roman"/>
      <family val="1"/>
    </font>
    <font>
      <sz val="9"/>
      <color indexed="8"/>
      <name val="MS Sans Serif"/>
      <family val="2"/>
    </font>
    <font>
      <sz val="10"/>
      <color indexed="8"/>
      <name val="Times New Roman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21" fillId="0" borderId="0">
      <alignment/>
      <protection/>
    </xf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3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93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5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center" wrapText="1"/>
    </xf>
    <xf numFmtId="0" fontId="25" fillId="0" borderId="16" xfId="0" applyNumberFormat="1" applyFont="1" applyFill="1" applyBorder="1" applyAlignment="1" applyProtection="1" quotePrefix="1">
      <alignment horizontal="left"/>
      <protection/>
    </xf>
    <xf numFmtId="0" fontId="23" fillId="0" borderId="17" xfId="0" applyNumberFormat="1" applyFont="1" applyFill="1" applyBorder="1" applyAlignment="1" applyProtection="1">
      <alignment horizont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3" fontId="25" fillId="0" borderId="17" xfId="0" applyNumberFormat="1" applyFont="1" applyBorder="1" applyAlignment="1">
      <alignment horizontal="right"/>
    </xf>
    <xf numFmtId="3" fontId="25" fillId="0" borderId="17" xfId="0" applyNumberFormat="1" applyFont="1" applyFill="1" applyBorder="1" applyAlignment="1" applyProtection="1">
      <alignment horizontal="right" wrapText="1"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5" fillId="0" borderId="16" xfId="0" applyFont="1" applyBorder="1" applyAlignment="1" quotePrefix="1">
      <alignment horizontal="left"/>
    </xf>
    <xf numFmtId="0" fontId="25" fillId="0" borderId="16" xfId="0" applyNumberFormat="1" applyFont="1" applyFill="1" applyBorder="1" applyAlignment="1" applyProtection="1">
      <alignment wrapText="1"/>
      <protection/>
    </xf>
    <xf numFmtId="0" fontId="27" fillId="0" borderId="16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/>
    </xf>
    <xf numFmtId="3" fontId="37" fillId="0" borderId="0" xfId="87" applyNumberFormat="1" applyFont="1" applyFill="1" applyAlignment="1" quotePrefix="1">
      <alignment horizontal="left" vertical="center"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3" fontId="37" fillId="0" borderId="0" xfId="0" applyNumberFormat="1" applyFont="1" applyFill="1" applyAlignment="1">
      <alignment horizontal="left" vertical="center"/>
    </xf>
    <xf numFmtId="0" fontId="39" fillId="0" borderId="0" xfId="87" applyNumberFormat="1" applyFont="1" applyFill="1" applyAlignment="1">
      <alignment vertical="center"/>
      <protection/>
    </xf>
    <xf numFmtId="3" fontId="40" fillId="0" borderId="0" xfId="87" applyNumberFormat="1" applyFont="1" applyFill="1" applyBorder="1" applyAlignment="1" quotePrefix="1">
      <alignment horizontal="center" vertical="center" wrapText="1"/>
      <protection/>
    </xf>
    <xf numFmtId="3" fontId="40" fillId="0" borderId="0" xfId="87" applyNumberFormat="1" applyFont="1" applyFill="1" applyBorder="1" applyAlignment="1">
      <alignment horizontal="center" vertical="center" wrapText="1"/>
      <protection/>
    </xf>
    <xf numFmtId="3" fontId="40" fillId="0" borderId="17" xfId="87" applyNumberFormat="1" applyFont="1" applyFill="1" applyBorder="1" applyAlignment="1" quotePrefix="1">
      <alignment horizontal="center" vertical="center" wrapText="1"/>
      <protection/>
    </xf>
    <xf numFmtId="3" fontId="40" fillId="0" borderId="17" xfId="87" applyNumberFormat="1" applyFont="1" applyFill="1" applyBorder="1" applyAlignment="1">
      <alignment horizontal="center" vertical="center" wrapText="1"/>
      <protection/>
    </xf>
    <xf numFmtId="0" fontId="39" fillId="0" borderId="17" xfId="0" applyFont="1" applyBorder="1" applyAlignment="1">
      <alignment horizontal="center" vertical="center"/>
    </xf>
    <xf numFmtId="0" fontId="40" fillId="0" borderId="17" xfId="87" applyNumberFormat="1" applyFont="1" applyFill="1" applyBorder="1" applyAlignment="1">
      <alignment horizontal="center" vertical="center"/>
      <protection/>
    </xf>
    <xf numFmtId="0" fontId="39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3" fontId="39" fillId="0" borderId="17" xfId="0" applyNumberFormat="1" applyFont="1" applyBorder="1" applyAlignment="1">
      <alignment/>
    </xf>
    <xf numFmtId="0" fontId="38" fillId="0" borderId="17" xfId="0" applyFont="1" applyBorder="1" applyAlignment="1">
      <alignment/>
    </xf>
    <xf numFmtId="0" fontId="39" fillId="0" borderId="17" xfId="87" applyNumberFormat="1" applyFont="1" applyFill="1" applyBorder="1" applyAlignment="1">
      <alignment horizontal="center" vertical="center"/>
      <protection/>
    </xf>
    <xf numFmtId="0" fontId="40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4" fontId="40" fillId="0" borderId="15" xfId="87" applyNumberFormat="1" applyFont="1" applyFill="1" applyBorder="1" applyAlignment="1">
      <alignment vertical="center"/>
      <protection/>
    </xf>
    <xf numFmtId="0" fontId="38" fillId="0" borderId="19" xfId="0" applyFont="1" applyBorder="1" applyAlignment="1">
      <alignment/>
    </xf>
    <xf numFmtId="4" fontId="39" fillId="0" borderId="0" xfId="87" applyNumberFormat="1" applyFont="1" applyFill="1" applyAlignment="1">
      <alignment vertical="center"/>
      <protection/>
    </xf>
    <xf numFmtId="4" fontId="39" fillId="0" borderId="17" xfId="87" applyNumberFormat="1" applyFont="1" applyFill="1" applyBorder="1" applyAlignment="1">
      <alignment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3" fontId="39" fillId="0" borderId="17" xfId="87" applyNumberFormat="1" applyFont="1" applyFill="1" applyBorder="1" applyAlignment="1">
      <alignment vertical="center"/>
      <protection/>
    </xf>
    <xf numFmtId="0" fontId="39" fillId="0" borderId="17" xfId="87" applyNumberFormat="1" applyFont="1" applyFill="1" applyBorder="1" applyAlignment="1" quotePrefix="1">
      <alignment horizontal="center" vertical="center"/>
      <protection/>
    </xf>
    <xf numFmtId="3" fontId="40" fillId="0" borderId="17" xfId="87" applyNumberFormat="1" applyFont="1" applyFill="1" applyBorder="1" applyAlignment="1">
      <alignment vertical="center" wrapText="1"/>
      <protection/>
    </xf>
    <xf numFmtId="3" fontId="41" fillId="0" borderId="17" xfId="87" applyNumberFormat="1" applyFont="1" applyFill="1" applyBorder="1" applyAlignment="1">
      <alignment vertical="center"/>
      <protection/>
    </xf>
    <xf numFmtId="0" fontId="40" fillId="0" borderId="17" xfId="87" applyNumberFormat="1" applyFont="1" applyFill="1" applyBorder="1" applyAlignment="1">
      <alignment horizontal="center"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3" fontId="39" fillId="0" borderId="17" xfId="87" applyNumberFormat="1" applyFont="1" applyFill="1" applyBorder="1" applyAlignment="1">
      <alignment vertical="center"/>
      <protection/>
    </xf>
    <xf numFmtId="0" fontId="38" fillId="0" borderId="20" xfId="0" applyFont="1" applyBorder="1" applyAlignment="1">
      <alignment/>
    </xf>
    <xf numFmtId="3" fontId="37" fillId="0" borderId="17" xfId="0" applyNumberFormat="1" applyFont="1" applyFill="1" applyBorder="1" applyAlignment="1">
      <alignment horizontal="left" vertical="center"/>
    </xf>
    <xf numFmtId="3" fontId="40" fillId="0" borderId="17" xfId="87" applyNumberFormat="1" applyFont="1" applyFill="1" applyBorder="1" applyAlignment="1">
      <alignment horizontal="right" vertical="center"/>
      <protection/>
    </xf>
    <xf numFmtId="3" fontId="42" fillId="0" borderId="0" xfId="0" applyNumberFormat="1" applyFont="1" applyBorder="1" applyAlignment="1" quotePrefix="1">
      <alignment horizontal="left"/>
    </xf>
    <xf numFmtId="3" fontId="43" fillId="0" borderId="0" xfId="0" applyNumberFormat="1" applyFont="1" applyBorder="1" applyAlignment="1" quotePrefix="1">
      <alignment horizontal="left"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38" fillId="0" borderId="0" xfId="0" applyNumberFormat="1" applyFont="1" applyBorder="1" applyAlignment="1">
      <alignment/>
    </xf>
    <xf numFmtId="0" fontId="42" fillId="0" borderId="0" xfId="0" applyNumberFormat="1" applyFont="1" applyAlignment="1">
      <alignment horizontal="center"/>
    </xf>
    <xf numFmtId="0" fontId="42" fillId="0" borderId="0" xfId="0" applyNumberFormat="1" applyFont="1" applyAlignment="1">
      <alignment/>
    </xf>
    <xf numFmtId="3" fontId="42" fillId="0" borderId="0" xfId="0" applyNumberFormat="1" applyFont="1" applyAlignment="1">
      <alignment wrapText="1"/>
    </xf>
    <xf numFmtId="3" fontId="44" fillId="0" borderId="0" xfId="0" applyNumberFormat="1" applyFont="1" applyBorder="1" applyAlignment="1">
      <alignment/>
    </xf>
    <xf numFmtId="0" fontId="43" fillId="0" borderId="20" xfId="0" applyNumberFormat="1" applyFont="1" applyBorder="1" applyAlignment="1">
      <alignment horizontal="center"/>
    </xf>
    <xf numFmtId="3" fontId="42" fillId="0" borderId="20" xfId="0" applyNumberFormat="1" applyFont="1" applyBorder="1" applyAlignment="1">
      <alignment/>
    </xf>
    <xf numFmtId="3" fontId="45" fillId="0" borderId="17" xfId="0" applyNumberFormat="1" applyFont="1" applyBorder="1" applyAlignment="1">
      <alignment horizontal="center" vertical="center" wrapText="1"/>
    </xf>
    <xf numFmtId="3" fontId="40" fillId="0" borderId="17" xfId="0" applyNumberFormat="1" applyFont="1" applyBorder="1" applyAlignment="1">
      <alignment vertical="center"/>
    </xf>
    <xf numFmtId="3" fontId="39" fillId="0" borderId="17" xfId="0" applyNumberFormat="1" applyFont="1" applyBorder="1" applyAlignment="1">
      <alignment vertical="center"/>
    </xf>
    <xf numFmtId="0" fontId="46" fillId="0" borderId="17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 quotePrefix="1">
      <alignment horizontal="left" vertical="center"/>
    </xf>
    <xf numFmtId="3" fontId="40" fillId="0" borderId="20" xfId="87" applyNumberFormat="1" applyFont="1" applyFill="1" applyBorder="1" applyAlignment="1" quotePrefix="1">
      <alignment horizontal="center" vertical="center" wrapText="1"/>
      <protection/>
    </xf>
    <xf numFmtId="4" fontId="39" fillId="0" borderId="20" xfId="87" applyNumberFormat="1" applyFont="1" applyFill="1" applyBorder="1" applyAlignment="1">
      <alignment vertical="center"/>
      <protection/>
    </xf>
    <xf numFmtId="3" fontId="44" fillId="0" borderId="20" xfId="0" applyNumberFormat="1" applyFont="1" applyBorder="1" applyAlignment="1">
      <alignment horizontal="center" vertical="center" wrapText="1" readingOrder="1"/>
    </xf>
    <xf numFmtId="3" fontId="43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0" fontId="51" fillId="0" borderId="0" xfId="0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49" fillId="0" borderId="0" xfId="0" applyFont="1" applyFill="1" applyBorder="1" applyAlignment="1">
      <alignment horizontal="left" vertical="center" wrapText="1"/>
    </xf>
    <xf numFmtId="4" fontId="39" fillId="0" borderId="0" xfId="87" applyNumberFormat="1" applyFont="1" applyFill="1" applyBorder="1" applyAlignment="1">
      <alignment vertical="center"/>
      <protection/>
    </xf>
    <xf numFmtId="3" fontId="44" fillId="0" borderId="0" xfId="0" applyNumberFormat="1" applyFont="1" applyBorder="1" applyAlignment="1">
      <alignment horizontal="center" vertical="center" wrapText="1" readingOrder="1"/>
    </xf>
    <xf numFmtId="3" fontId="40" fillId="0" borderId="0" xfId="0" applyNumberFormat="1" applyFont="1" applyBorder="1" applyAlignment="1">
      <alignment vertical="center"/>
    </xf>
    <xf numFmtId="0" fontId="38" fillId="0" borderId="21" xfId="0" applyFont="1" applyBorder="1" applyAlignment="1">
      <alignment/>
    </xf>
    <xf numFmtId="0" fontId="39" fillId="0" borderId="22" xfId="0" applyFont="1" applyBorder="1" applyAlignment="1">
      <alignment horizontal="center" vertical="center"/>
    </xf>
    <xf numFmtId="3" fontId="40" fillId="0" borderId="19" xfId="0" applyNumberFormat="1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3" fontId="40" fillId="0" borderId="20" xfId="0" applyNumberFormat="1" applyFont="1" applyBorder="1" applyAlignment="1">
      <alignment horizontal="center" vertical="center" wrapText="1" readingOrder="1"/>
    </xf>
    <xf numFmtId="3" fontId="40" fillId="0" borderId="20" xfId="87" applyNumberFormat="1" applyFont="1" applyFill="1" applyBorder="1" applyAlignment="1">
      <alignment horizontal="center" vertical="center" wrapText="1"/>
      <protection/>
    </xf>
    <xf numFmtId="3" fontId="45" fillId="0" borderId="20" xfId="0" applyNumberFormat="1" applyFont="1" applyBorder="1" applyAlignment="1">
      <alignment horizontal="center" vertical="center" wrapText="1"/>
    </xf>
    <xf numFmtId="3" fontId="43" fillId="0" borderId="20" xfId="0" applyNumberFormat="1" applyFont="1" applyBorder="1" applyAlignment="1" quotePrefix="1">
      <alignment horizontal="left"/>
    </xf>
    <xf numFmtId="0" fontId="47" fillId="0" borderId="19" xfId="0" applyNumberFormat="1" applyFont="1" applyBorder="1" applyAlignment="1" quotePrefix="1">
      <alignment horizontal="left" vertical="center"/>
    </xf>
    <xf numFmtId="0" fontId="46" fillId="0" borderId="23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3" fontId="39" fillId="0" borderId="17" xfId="0" applyNumberFormat="1" applyFont="1" applyBorder="1" applyAlignment="1">
      <alignment vertical="center"/>
    </xf>
    <xf numFmtId="3" fontId="40" fillId="0" borderId="17" xfId="0" applyNumberFormat="1" applyFont="1" applyBorder="1" applyAlignment="1">
      <alignment horizontal="center" vertical="center" wrapText="1" readingOrder="1"/>
    </xf>
    <xf numFmtId="3" fontId="39" fillId="0" borderId="17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/>
    </xf>
    <xf numFmtId="0" fontId="0" fillId="0" borderId="17" xfId="0" applyNumberFormat="1" applyFill="1" applyBorder="1" applyAlignment="1" applyProtection="1">
      <alignment/>
      <protection/>
    </xf>
    <xf numFmtId="0" fontId="43" fillId="0" borderId="0" xfId="0" applyNumberFormat="1" applyFont="1" applyBorder="1" applyAlignment="1">
      <alignment horizontal="center"/>
    </xf>
    <xf numFmtId="0" fontId="40" fillId="0" borderId="0" xfId="87" applyNumberFormat="1" applyFont="1" applyFill="1" applyBorder="1" applyAlignment="1">
      <alignment vertical="center"/>
      <protection/>
    </xf>
    <xf numFmtId="3" fontId="40" fillId="0" borderId="20" xfId="0" applyNumberFormat="1" applyFont="1" applyBorder="1" applyAlignment="1">
      <alignment vertical="center"/>
    </xf>
    <xf numFmtId="3" fontId="44" fillId="0" borderId="20" xfId="0" applyNumberFormat="1" applyFont="1" applyBorder="1" applyAlignment="1">
      <alignment vertical="center"/>
    </xf>
    <xf numFmtId="0" fontId="42" fillId="0" borderId="0" xfId="0" applyNumberFormat="1" applyFont="1" applyBorder="1" applyAlignment="1">
      <alignment horizontal="center"/>
    </xf>
    <xf numFmtId="0" fontId="49" fillId="0" borderId="19" xfId="0" applyFont="1" applyBorder="1" applyAlignment="1">
      <alignment horizontal="center" vertical="center"/>
    </xf>
    <xf numFmtId="3" fontId="39" fillId="0" borderId="17" xfId="87" applyNumberFormat="1" applyFont="1" applyFill="1" applyBorder="1" applyAlignment="1">
      <alignment horizontal="right" vertical="center"/>
      <protection/>
    </xf>
    <xf numFmtId="3" fontId="39" fillId="0" borderId="17" xfId="0" applyNumberFormat="1" applyFont="1" applyBorder="1" applyAlignment="1">
      <alignment horizontal="right" vertical="center"/>
    </xf>
    <xf numFmtId="0" fontId="55" fillId="0" borderId="17" xfId="0" applyFont="1" applyFill="1" applyBorder="1" applyAlignment="1">
      <alignment horizontal="left" vertical="center" wrapText="1"/>
    </xf>
    <xf numFmtId="0" fontId="56" fillId="0" borderId="17" xfId="87" applyNumberFormat="1" applyFont="1" applyFill="1" applyBorder="1" applyAlignment="1">
      <alignment horizontal="left" vertical="center" wrapText="1"/>
      <protection/>
    </xf>
    <xf numFmtId="0" fontId="40" fillId="0" borderId="17" xfId="87" applyNumberFormat="1" applyFont="1" applyFill="1" applyBorder="1" applyAlignment="1" quotePrefix="1">
      <alignment horizontal="center" vertical="center" wrapText="1"/>
      <protection/>
    </xf>
    <xf numFmtId="0" fontId="56" fillId="0" borderId="17" xfId="87" applyNumberFormat="1" applyFont="1" applyFill="1" applyBorder="1" applyAlignment="1">
      <alignment vertical="center"/>
      <protection/>
    </xf>
    <xf numFmtId="0" fontId="56" fillId="0" borderId="17" xfId="87" applyNumberFormat="1" applyFont="1" applyFill="1" applyBorder="1" applyAlignment="1">
      <alignment horizontal="left" vertical="center"/>
      <protection/>
    </xf>
    <xf numFmtId="0" fontId="56" fillId="0" borderId="17" xfId="87" applyNumberFormat="1" applyFont="1" applyFill="1" applyBorder="1" applyAlignment="1">
      <alignment horizontal="center" vertical="center"/>
      <protection/>
    </xf>
    <xf numFmtId="49" fontId="57" fillId="0" borderId="17" xfId="0" applyNumberFormat="1" applyFont="1" applyFill="1" applyBorder="1" applyAlignment="1">
      <alignment horizontal="left" vertical="center" wrapText="1"/>
    </xf>
    <xf numFmtId="0" fontId="55" fillId="27" borderId="17" xfId="0" applyFont="1" applyFill="1" applyBorder="1" applyAlignment="1">
      <alignment horizontal="left" vertical="center" wrapText="1"/>
    </xf>
    <xf numFmtId="3" fontId="56" fillId="0" borderId="17" xfId="87" applyNumberFormat="1" applyFont="1" applyFill="1" applyBorder="1" applyAlignment="1">
      <alignment horizontal="center" vertical="center" wrapText="1"/>
      <protection/>
    </xf>
    <xf numFmtId="49" fontId="58" fillId="0" borderId="17" xfId="0" applyNumberFormat="1" applyFont="1" applyFill="1" applyBorder="1" applyAlignment="1">
      <alignment horizontal="left" vertical="center" wrapText="1"/>
    </xf>
    <xf numFmtId="0" fontId="56" fillId="0" borderId="17" xfId="87" applyNumberFormat="1" applyFont="1" applyFill="1" applyBorder="1" applyAlignment="1">
      <alignment vertical="center"/>
      <protection/>
    </xf>
    <xf numFmtId="0" fontId="55" fillId="9" borderId="17" xfId="0" applyFont="1" applyFill="1" applyBorder="1" applyAlignment="1">
      <alignment horizontal="left" vertical="center" wrapText="1"/>
    </xf>
    <xf numFmtId="3" fontId="56" fillId="0" borderId="17" xfId="87" applyNumberFormat="1" applyFont="1" applyFill="1" applyBorder="1" applyAlignment="1">
      <alignment vertical="center"/>
      <protection/>
    </xf>
    <xf numFmtId="3" fontId="56" fillId="0" borderId="17" xfId="87" applyNumberFormat="1" applyFont="1" applyFill="1" applyBorder="1" applyAlignment="1">
      <alignment vertical="center"/>
      <protection/>
    </xf>
    <xf numFmtId="3" fontId="56" fillId="0" borderId="17" xfId="87" applyNumberFormat="1" applyFont="1" applyFill="1" applyBorder="1" applyAlignment="1">
      <alignment vertical="center" wrapText="1"/>
      <protection/>
    </xf>
    <xf numFmtId="0" fontId="56" fillId="8" borderId="17" xfId="87" applyNumberFormat="1" applyFont="1" applyFill="1" applyBorder="1" applyAlignment="1">
      <alignment vertical="center"/>
      <protection/>
    </xf>
    <xf numFmtId="49" fontId="57" fillId="28" borderId="17" xfId="0" applyNumberFormat="1" applyFont="1" applyFill="1" applyBorder="1" applyAlignment="1">
      <alignment horizontal="left" vertical="center" wrapText="1"/>
    </xf>
    <xf numFmtId="0" fontId="59" fillId="0" borderId="17" xfId="87" applyNumberFormat="1" applyFont="1" applyFill="1" applyBorder="1" applyAlignment="1" quotePrefix="1">
      <alignment horizontal="center" vertical="center" wrapText="1"/>
      <protection/>
    </xf>
    <xf numFmtId="0" fontId="59" fillId="0" borderId="17" xfId="87" applyNumberFormat="1" applyFont="1" applyFill="1" applyBorder="1" applyAlignment="1">
      <alignment horizontal="center" vertical="center" wrapText="1"/>
      <protection/>
    </xf>
    <xf numFmtId="3" fontId="59" fillId="0" borderId="17" xfId="87" applyNumberFormat="1" applyFont="1" applyFill="1" applyBorder="1" applyAlignment="1" quotePrefix="1">
      <alignment horizontal="center" vertical="center" wrapText="1"/>
      <protection/>
    </xf>
    <xf numFmtId="3" fontId="59" fillId="0" borderId="17" xfId="87" applyNumberFormat="1" applyFont="1" applyFill="1" applyBorder="1" applyAlignment="1">
      <alignment horizontal="center" vertical="center" wrapText="1"/>
      <protection/>
    </xf>
    <xf numFmtId="0" fontId="60" fillId="0" borderId="17" xfId="0" applyNumberFormat="1" applyFont="1" applyFill="1" applyBorder="1" applyAlignment="1" applyProtection="1">
      <alignment/>
      <protection/>
    </xf>
    <xf numFmtId="0" fontId="56" fillId="0" borderId="17" xfId="87" applyNumberFormat="1" applyFont="1" applyFill="1" applyBorder="1" applyAlignment="1">
      <alignment horizontal="center" vertical="center"/>
      <protection/>
    </xf>
    <xf numFmtId="0" fontId="41" fillId="0" borderId="17" xfId="87" applyNumberFormat="1" applyFont="1" applyFill="1" applyBorder="1" applyAlignment="1">
      <alignment horizontal="center" vertical="center"/>
      <protection/>
    </xf>
    <xf numFmtId="3" fontId="50" fillId="0" borderId="17" xfId="87" applyNumberFormat="1" applyFont="1" applyFill="1" applyBorder="1" applyAlignment="1">
      <alignment vertical="center"/>
      <protection/>
    </xf>
    <xf numFmtId="3" fontId="56" fillId="0" borderId="17" xfId="0" applyNumberFormat="1" applyFont="1" applyBorder="1" applyAlignment="1">
      <alignment vertical="center"/>
    </xf>
    <xf numFmtId="3" fontId="41" fillId="0" borderId="17" xfId="0" applyNumberFormat="1" applyFont="1" applyBorder="1" applyAlignment="1">
      <alignment vertical="center"/>
    </xf>
    <xf numFmtId="0" fontId="56" fillId="27" borderId="17" xfId="0" applyNumberFormat="1" applyFont="1" applyFill="1" applyBorder="1" applyAlignment="1">
      <alignment horizontal="center" vertical="center"/>
    </xf>
    <xf numFmtId="0" fontId="56" fillId="27" borderId="17" xfId="0" applyNumberFormat="1" applyFont="1" applyFill="1" applyBorder="1" applyAlignment="1">
      <alignment horizontal="left" vertical="center"/>
    </xf>
    <xf numFmtId="0" fontId="56" fillId="0" borderId="17" xfId="0" applyNumberFormat="1" applyFont="1" applyFill="1" applyBorder="1" applyAlignment="1">
      <alignment horizontal="center" vertical="center"/>
    </xf>
    <xf numFmtId="0" fontId="56" fillId="0" borderId="17" xfId="0" applyNumberFormat="1" applyFont="1" applyBorder="1" applyAlignment="1">
      <alignment horizontal="center"/>
    </xf>
    <xf numFmtId="0" fontId="55" fillId="9" borderId="17" xfId="0" applyFont="1" applyFill="1" applyBorder="1" applyAlignment="1">
      <alignment horizontal="left" vertical="center" wrapText="1"/>
    </xf>
    <xf numFmtId="3" fontId="56" fillId="0" borderId="17" xfId="0" applyNumberFormat="1" applyFont="1" applyBorder="1" applyAlignment="1">
      <alignment vertical="center"/>
    </xf>
    <xf numFmtId="0" fontId="55" fillId="22" borderId="17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left" vertical="center" wrapText="1"/>
    </xf>
    <xf numFmtId="3" fontId="41" fillId="0" borderId="17" xfId="0" applyNumberFormat="1" applyFont="1" applyBorder="1" applyAlignment="1">
      <alignment vertical="center"/>
    </xf>
    <xf numFmtId="0" fontId="56" fillId="0" borderId="17" xfId="87" applyNumberFormat="1" applyFont="1" applyFill="1" applyBorder="1" applyAlignment="1">
      <alignment horizontal="left" vertical="center"/>
      <protection/>
    </xf>
    <xf numFmtId="0" fontId="55" fillId="0" borderId="17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left" vertical="center" wrapText="1"/>
    </xf>
    <xf numFmtId="3" fontId="41" fillId="0" borderId="17" xfId="0" applyNumberFormat="1" applyFont="1" applyBorder="1" applyAlignment="1">
      <alignment/>
    </xf>
    <xf numFmtId="0" fontId="61" fillId="0" borderId="17" xfId="0" applyFont="1" applyBorder="1" applyAlignment="1">
      <alignment horizontal="center" vertical="center"/>
    </xf>
    <xf numFmtId="0" fontId="61" fillId="27" borderId="17" xfId="0" applyFont="1" applyFill="1" applyBorder="1" applyAlignment="1">
      <alignment horizontal="center" vertical="center"/>
    </xf>
    <xf numFmtId="0" fontId="55" fillId="27" borderId="17" xfId="0" applyFont="1" applyFill="1" applyBorder="1" applyAlignment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56" fillId="0" borderId="17" xfId="87" applyNumberFormat="1" applyFont="1" applyFill="1" applyBorder="1" applyAlignment="1">
      <alignment vertical="center"/>
      <protection/>
    </xf>
    <xf numFmtId="0" fontId="55" fillId="22" borderId="17" xfId="0" applyFont="1" applyFill="1" applyBorder="1" applyAlignment="1">
      <alignment horizontal="center" vertical="center"/>
    </xf>
    <xf numFmtId="0" fontId="55" fillId="27" borderId="17" xfId="0" applyFont="1" applyFill="1" applyBorder="1" applyAlignment="1">
      <alignment horizontal="center" vertical="center"/>
    </xf>
    <xf numFmtId="3" fontId="40" fillId="0" borderId="17" xfId="0" applyNumberFormat="1" applyFont="1" applyBorder="1" applyAlignment="1">
      <alignment vertical="center"/>
    </xf>
    <xf numFmtId="3" fontId="40" fillId="0" borderId="17" xfId="87" applyNumberFormat="1" applyFont="1" applyFill="1" applyBorder="1" applyAlignment="1">
      <alignment horizontal="right" vertical="center"/>
      <protection/>
    </xf>
    <xf numFmtId="0" fontId="56" fillId="0" borderId="17" xfId="0" applyNumberFormat="1" applyFont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3" fontId="53" fillId="0" borderId="17" xfId="0" applyNumberFormat="1" applyFont="1" applyBorder="1" applyAlignment="1" quotePrefix="1">
      <alignment horizontal="left" vertical="center"/>
    </xf>
    <xf numFmtId="0" fontId="59" fillId="0" borderId="17" xfId="0" applyNumberFormat="1" applyFont="1" applyBorder="1" applyAlignment="1">
      <alignment horizontal="center" vertical="center" wrapText="1"/>
    </xf>
    <xf numFmtId="3" fontId="62" fillId="0" borderId="17" xfId="0" applyNumberFormat="1" applyFont="1" applyBorder="1" applyAlignment="1">
      <alignment horizontal="center" vertical="center" wrapText="1"/>
    </xf>
    <xf numFmtId="3" fontId="59" fillId="0" borderId="17" xfId="0" applyNumberFormat="1" applyFont="1" applyBorder="1" applyAlignment="1">
      <alignment horizontal="center" vertical="center" wrapText="1" readingOrder="1"/>
    </xf>
    <xf numFmtId="179" fontId="59" fillId="0" borderId="17" xfId="0" applyNumberFormat="1" applyFont="1" applyBorder="1" applyAlignment="1">
      <alignment horizontal="center" vertical="center" wrapText="1" readingOrder="1"/>
    </xf>
    <xf numFmtId="3" fontId="62" fillId="0" borderId="17" xfId="0" applyNumberFormat="1" applyFont="1" applyFill="1" applyBorder="1" applyAlignment="1">
      <alignment horizontal="center" vertical="center" wrapText="1"/>
    </xf>
    <xf numFmtId="3" fontId="41" fillId="0" borderId="17" xfId="0" applyNumberFormat="1" applyFont="1" applyBorder="1" applyAlignment="1">
      <alignment horizontal="right" vertical="center" wrapText="1" readingOrder="1"/>
    </xf>
    <xf numFmtId="3" fontId="56" fillId="0" borderId="17" xfId="0" applyNumberFormat="1" applyFont="1" applyBorder="1" applyAlignment="1">
      <alignment horizontal="center" vertical="center" wrapText="1" readingOrder="1"/>
    </xf>
    <xf numFmtId="3" fontId="63" fillId="0" borderId="17" xfId="0" applyNumberFormat="1" applyFont="1" applyBorder="1" applyAlignment="1">
      <alignment horizontal="right"/>
    </xf>
    <xf numFmtId="3" fontId="63" fillId="0" borderId="17" xfId="0" applyNumberFormat="1" applyFont="1" applyFill="1" applyBorder="1" applyAlignment="1" applyProtection="1">
      <alignment horizontal="right" wrapText="1"/>
      <protection/>
    </xf>
    <xf numFmtId="3" fontId="63" fillId="0" borderId="15" xfId="0" applyNumberFormat="1" applyFont="1" applyBorder="1" applyAlignment="1">
      <alignment horizontal="right"/>
    </xf>
    <xf numFmtId="1" fontId="53" fillId="29" borderId="17" xfId="0" applyNumberFormat="1" applyFont="1" applyFill="1" applyBorder="1" applyAlignment="1">
      <alignment horizontal="right" vertical="top" wrapText="1"/>
    </xf>
    <xf numFmtId="1" fontId="53" fillId="29" borderId="17" xfId="0" applyNumberFormat="1" applyFont="1" applyFill="1" applyBorder="1" applyAlignment="1">
      <alignment horizontal="left" wrapText="1"/>
    </xf>
    <xf numFmtId="0" fontId="53" fillId="0" borderId="17" xfId="0" applyFont="1" applyBorder="1" applyAlignment="1">
      <alignment vertical="center" wrapText="1"/>
    </xf>
    <xf numFmtId="0" fontId="22" fillId="0" borderId="17" xfId="0" applyNumberFormat="1" applyFont="1" applyFill="1" applyBorder="1" applyAlignment="1" applyProtection="1">
      <alignment/>
      <protection/>
    </xf>
    <xf numFmtId="1" fontId="53" fillId="0" borderId="17" xfId="0" applyNumberFormat="1" applyFont="1" applyFill="1" applyBorder="1" applyAlignment="1">
      <alignment horizontal="right" vertical="top" wrapText="1"/>
    </xf>
    <xf numFmtId="1" fontId="53" fillId="0" borderId="17" xfId="0" applyNumberFormat="1" applyFont="1" applyFill="1" applyBorder="1" applyAlignment="1">
      <alignment horizontal="left" wrapText="1"/>
    </xf>
    <xf numFmtId="0" fontId="22" fillId="0" borderId="17" xfId="0" applyNumberFormat="1" applyFont="1" applyFill="1" applyBorder="1" applyAlignment="1" applyProtection="1">
      <alignment vertical="center"/>
      <protection/>
    </xf>
    <xf numFmtId="0" fontId="54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1" fontId="64" fillId="29" borderId="17" xfId="0" applyNumberFormat="1" applyFont="1" applyFill="1" applyBorder="1" applyAlignment="1">
      <alignment horizontal="left" wrapText="1"/>
    </xf>
    <xf numFmtId="0" fontId="64" fillId="0" borderId="17" xfId="0" applyFont="1" applyBorder="1" applyAlignment="1">
      <alignment vertical="center" wrapText="1"/>
    </xf>
    <xf numFmtId="1" fontId="65" fillId="0" borderId="17" xfId="0" applyNumberFormat="1" applyFont="1" applyBorder="1" applyAlignment="1">
      <alignment horizontal="left" wrapText="1"/>
    </xf>
    <xf numFmtId="3" fontId="65" fillId="0" borderId="17" xfId="0" applyNumberFormat="1" applyFont="1" applyBorder="1" applyAlignment="1">
      <alignment horizontal="center" vertical="center" wrapText="1"/>
    </xf>
    <xf numFmtId="3" fontId="65" fillId="0" borderId="17" xfId="0" applyNumberFormat="1" applyFont="1" applyBorder="1" applyAlignment="1">
      <alignment/>
    </xf>
    <xf numFmtId="3" fontId="65" fillId="0" borderId="17" xfId="0" applyNumberFormat="1" applyFont="1" applyFill="1" applyBorder="1" applyAlignment="1">
      <alignment wrapText="1"/>
    </xf>
    <xf numFmtId="3" fontId="65" fillId="0" borderId="17" xfId="0" applyNumberFormat="1" applyFont="1" applyBorder="1" applyAlignment="1">
      <alignment horizontal="right" vertical="center" wrapText="1"/>
    </xf>
    <xf numFmtId="3" fontId="65" fillId="0" borderId="17" xfId="0" applyNumberFormat="1" applyFont="1" applyBorder="1" applyAlignment="1">
      <alignment wrapText="1"/>
    </xf>
    <xf numFmtId="3" fontId="65" fillId="0" borderId="17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Border="1" applyAlignment="1">
      <alignment vertical="center" wrapText="1"/>
    </xf>
    <xf numFmtId="3" fontId="66" fillId="0" borderId="17" xfId="0" applyNumberFormat="1" applyFont="1" applyFill="1" applyBorder="1" applyAlignment="1" applyProtection="1">
      <alignment/>
      <protection/>
    </xf>
    <xf numFmtId="3" fontId="65" fillId="0" borderId="17" xfId="0" applyNumberFormat="1" applyFont="1" applyBorder="1" applyAlignment="1">
      <alignment/>
    </xf>
    <xf numFmtId="3" fontId="52" fillId="0" borderId="17" xfId="0" applyNumberFormat="1" applyFont="1" applyBorder="1" applyAlignment="1">
      <alignment/>
    </xf>
    <xf numFmtId="3" fontId="65" fillId="0" borderId="17" xfId="0" applyNumberFormat="1" applyFont="1" applyFill="1" applyBorder="1" applyAlignment="1">
      <alignment/>
    </xf>
    <xf numFmtId="0" fontId="66" fillId="0" borderId="17" xfId="0" applyNumberFormat="1" applyFont="1" applyFill="1" applyBorder="1" applyAlignment="1" applyProtection="1">
      <alignment horizontal="left"/>
      <protection/>
    </xf>
    <xf numFmtId="1" fontId="52" fillId="0" borderId="17" xfId="0" applyNumberFormat="1" applyFont="1" applyBorder="1" applyAlignment="1">
      <alignment wrapText="1"/>
    </xf>
    <xf numFmtId="0" fontId="26" fillId="0" borderId="17" xfId="0" applyNumberFormat="1" applyFont="1" applyFill="1" applyBorder="1" applyAlignment="1" applyProtection="1">
      <alignment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left" vertical="center" wrapText="1"/>
      <protection/>
    </xf>
    <xf numFmtId="0" fontId="67" fillId="0" borderId="17" xfId="0" applyFont="1" applyBorder="1" applyAlignment="1">
      <alignment horizontal="right"/>
    </xf>
    <xf numFmtId="1" fontId="67" fillId="0" borderId="17" xfId="0" applyNumberFormat="1" applyFont="1" applyBorder="1" applyAlignment="1">
      <alignment horizontal="left" wrapText="1"/>
    </xf>
    <xf numFmtId="3" fontId="67" fillId="0" borderId="17" xfId="0" applyNumberFormat="1" applyFont="1" applyBorder="1" applyAlignment="1">
      <alignment horizontal="center" vertical="center" wrapText="1"/>
    </xf>
    <xf numFmtId="3" fontId="67" fillId="0" borderId="17" xfId="0" applyNumberFormat="1" applyFont="1" applyBorder="1" applyAlignment="1">
      <alignment/>
    </xf>
    <xf numFmtId="3" fontId="67" fillId="0" borderId="17" xfId="0" applyNumberFormat="1" applyFont="1" applyBorder="1" applyAlignment="1">
      <alignment horizontal="center" wrapText="1"/>
    </xf>
    <xf numFmtId="1" fontId="67" fillId="0" borderId="17" xfId="0" applyNumberFormat="1" applyFont="1" applyBorder="1" applyAlignment="1">
      <alignment wrapText="1"/>
    </xf>
    <xf numFmtId="1" fontId="64" fillId="0" borderId="17" xfId="0" applyNumberFormat="1" applyFont="1" applyBorder="1" applyAlignment="1">
      <alignment wrapText="1"/>
    </xf>
    <xf numFmtId="3" fontId="67" fillId="0" borderId="17" xfId="0" applyNumberFormat="1" applyFont="1" applyBorder="1" applyAlignment="1">
      <alignment wrapText="1"/>
    </xf>
    <xf numFmtId="3" fontId="52" fillId="0" borderId="0" xfId="0" applyNumberFormat="1" applyFont="1" applyBorder="1" applyAlignment="1">
      <alignment horizontal="center" vertical="center" wrapText="1"/>
    </xf>
    <xf numFmtId="3" fontId="69" fillId="0" borderId="0" xfId="0" applyNumberFormat="1" applyFont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center" vertical="center" wrapText="1"/>
    </xf>
    <xf numFmtId="3" fontId="47" fillId="0" borderId="17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3" fontId="47" fillId="0" borderId="17" xfId="0" applyNumberFormat="1" applyFont="1" applyBorder="1" applyAlignment="1">
      <alignment/>
    </xf>
    <xf numFmtId="3" fontId="52" fillId="0" borderId="17" xfId="0" applyNumberFormat="1" applyFont="1" applyBorder="1" applyAlignment="1">
      <alignment vertical="center"/>
    </xf>
    <xf numFmtId="3" fontId="46" fillId="0" borderId="17" xfId="0" applyNumberFormat="1" applyFont="1" applyBorder="1" applyAlignment="1">
      <alignment vertical="center"/>
    </xf>
    <xf numFmtId="3" fontId="47" fillId="0" borderId="17" xfId="0" applyNumberFormat="1" applyFont="1" applyBorder="1" applyAlignment="1">
      <alignment vertical="center"/>
    </xf>
    <xf numFmtId="3" fontId="46" fillId="0" borderId="17" xfId="0" applyNumberFormat="1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7" xfId="0" applyFont="1" applyBorder="1" applyAlignment="1">
      <alignment/>
    </xf>
    <xf numFmtId="3" fontId="42" fillId="0" borderId="17" xfId="0" applyNumberFormat="1" applyFont="1" applyBorder="1" applyAlignment="1">
      <alignment/>
    </xf>
    <xf numFmtId="0" fontId="21" fillId="0" borderId="17" xfId="0" applyFont="1" applyBorder="1" applyAlignment="1">
      <alignment/>
    </xf>
    <xf numFmtId="3" fontId="52" fillId="0" borderId="0" xfId="0" applyNumberFormat="1" applyFont="1" applyBorder="1" applyAlignment="1">
      <alignment vertical="center"/>
    </xf>
    <xf numFmtId="3" fontId="56" fillId="0" borderId="17" xfId="0" applyNumberFormat="1" applyFont="1" applyBorder="1" applyAlignment="1">
      <alignment horizontal="center" vertical="center" wrapText="1"/>
    </xf>
    <xf numFmtId="3" fontId="44" fillId="0" borderId="17" xfId="0" applyNumberFormat="1" applyFont="1" applyBorder="1" applyAlignment="1">
      <alignment/>
    </xf>
    <xf numFmtId="3" fontId="46" fillId="0" borderId="17" xfId="0" applyNumberFormat="1" applyFont="1" applyBorder="1" applyAlignment="1">
      <alignment vertical="center"/>
    </xf>
    <xf numFmtId="3" fontId="59" fillId="0" borderId="17" xfId="0" applyNumberFormat="1" applyFont="1" applyBorder="1" applyAlignment="1">
      <alignment horizontal="center" vertical="center" wrapText="1"/>
    </xf>
    <xf numFmtId="3" fontId="59" fillId="22" borderId="17" xfId="0" applyNumberFormat="1" applyFont="1" applyFill="1" applyBorder="1" applyAlignment="1">
      <alignment horizontal="center" vertical="center" wrapText="1"/>
    </xf>
    <xf numFmtId="3" fontId="59" fillId="0" borderId="17" xfId="0" applyNumberFormat="1" applyFont="1" applyFill="1" applyBorder="1" applyAlignment="1">
      <alignment horizontal="center" vertical="center" wrapText="1"/>
    </xf>
    <xf numFmtId="3" fontId="70" fillId="0" borderId="24" xfId="0" applyNumberFormat="1" applyFont="1" applyBorder="1" applyAlignment="1">
      <alignment vertical="center"/>
    </xf>
    <xf numFmtId="3" fontId="69" fillId="0" borderId="24" xfId="0" applyNumberFormat="1" applyFont="1" applyBorder="1" applyAlignment="1">
      <alignment vertical="center"/>
    </xf>
    <xf numFmtId="3" fontId="68" fillId="0" borderId="25" xfId="0" applyNumberFormat="1" applyFont="1" applyBorder="1" applyAlignment="1">
      <alignment/>
    </xf>
    <xf numFmtId="3" fontId="68" fillId="0" borderId="26" xfId="0" applyNumberFormat="1" applyFont="1" applyBorder="1" applyAlignment="1">
      <alignment/>
    </xf>
    <xf numFmtId="0" fontId="53" fillId="0" borderId="17" xfId="0" applyNumberFormat="1" applyFont="1" applyBorder="1" applyAlignment="1">
      <alignment horizontal="center"/>
    </xf>
    <xf numFmtId="0" fontId="53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/>
    </xf>
    <xf numFmtId="3" fontId="21" fillId="0" borderId="0" xfId="0" applyNumberFormat="1" applyFont="1" applyBorder="1" applyAlignment="1">
      <alignment vertical="center"/>
    </xf>
    <xf numFmtId="0" fontId="71" fillId="0" borderId="24" xfId="0" applyNumberFormat="1" applyFont="1" applyBorder="1" applyAlignment="1">
      <alignment horizontal="center"/>
    </xf>
    <xf numFmtId="0" fontId="71" fillId="0" borderId="24" xfId="0" applyNumberFormat="1" applyFont="1" applyBorder="1" applyAlignment="1">
      <alignment/>
    </xf>
    <xf numFmtId="3" fontId="71" fillId="0" borderId="24" xfId="0" applyNumberFormat="1" applyFont="1" applyBorder="1" applyAlignment="1">
      <alignment/>
    </xf>
    <xf numFmtId="3" fontId="71" fillId="0" borderId="24" xfId="0" applyNumberFormat="1" applyFont="1" applyBorder="1" applyAlignment="1">
      <alignment vertical="center"/>
    </xf>
    <xf numFmtId="0" fontId="71" fillId="0" borderId="27" xfId="0" applyNumberFormat="1" applyFont="1" applyBorder="1" applyAlignment="1">
      <alignment horizontal="center"/>
    </xf>
    <xf numFmtId="3" fontId="53" fillId="0" borderId="25" xfId="0" applyNumberFormat="1" applyFont="1" applyBorder="1" applyAlignment="1">
      <alignment/>
    </xf>
    <xf numFmtId="3" fontId="71" fillId="0" borderId="25" xfId="0" applyNumberFormat="1" applyFont="1" applyBorder="1" applyAlignment="1">
      <alignment wrapText="1"/>
    </xf>
    <xf numFmtId="3" fontId="56" fillId="0" borderId="17" xfId="0" applyNumberFormat="1" applyFont="1" applyBorder="1" applyAlignment="1">
      <alignment horizontal="right" vertical="center" wrapText="1"/>
    </xf>
    <xf numFmtId="3" fontId="56" fillId="0" borderId="17" xfId="0" applyNumberFormat="1" applyFont="1" applyBorder="1" applyAlignment="1">
      <alignment vertical="center" wrapText="1"/>
    </xf>
    <xf numFmtId="3" fontId="40" fillId="0" borderId="17" xfId="0" applyNumberFormat="1" applyFont="1" applyBorder="1" applyAlignment="1">
      <alignment horizontal="right" vertical="center" wrapText="1"/>
    </xf>
    <xf numFmtId="3" fontId="40" fillId="0" borderId="17" xfId="0" applyNumberFormat="1" applyFont="1" applyBorder="1" applyAlignment="1">
      <alignment vertical="center" wrapText="1"/>
    </xf>
    <xf numFmtId="3" fontId="39" fillId="0" borderId="17" xfId="0" applyNumberFormat="1" applyFont="1" applyBorder="1" applyAlignment="1">
      <alignment vertical="center" wrapText="1"/>
    </xf>
    <xf numFmtId="3" fontId="56" fillId="0" borderId="17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3" fontId="41" fillId="0" borderId="17" xfId="0" applyNumberFormat="1" applyFont="1" applyBorder="1" applyAlignment="1">
      <alignment wrapText="1"/>
    </xf>
    <xf numFmtId="3" fontId="72" fillId="0" borderId="24" xfId="0" applyNumberFormat="1" applyFont="1" applyBorder="1" applyAlignment="1">
      <alignment vertical="center"/>
    </xf>
    <xf numFmtId="3" fontId="23" fillId="0" borderId="17" xfId="0" applyNumberFormat="1" applyFont="1" applyFill="1" applyBorder="1" applyAlignment="1" applyProtection="1">
      <alignment horizontal="right" wrapText="1"/>
      <protection/>
    </xf>
    <xf numFmtId="3" fontId="21" fillId="0" borderId="17" xfId="0" applyNumberFormat="1" applyFont="1" applyBorder="1" applyAlignment="1">
      <alignment horizontal="right" vertical="center" wrapText="1"/>
    </xf>
    <xf numFmtId="3" fontId="41" fillId="0" borderId="17" xfId="87" applyNumberFormat="1" applyFont="1" applyFill="1" applyBorder="1" applyAlignment="1">
      <alignment vertical="center" wrapText="1"/>
      <protection/>
    </xf>
    <xf numFmtId="0" fontId="56" fillId="0" borderId="17" xfId="87" applyNumberFormat="1" applyFont="1" applyFill="1" applyBorder="1" applyAlignment="1">
      <alignment vertical="center" wrapText="1"/>
      <protection/>
    </xf>
    <xf numFmtId="0" fontId="53" fillId="0" borderId="25" xfId="0" applyNumberFormat="1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3" fontId="59" fillId="0" borderId="0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 vertical="center"/>
    </xf>
    <xf numFmtId="3" fontId="69" fillId="0" borderId="0" xfId="0" applyNumberFormat="1" applyFont="1" applyBorder="1" applyAlignment="1">
      <alignment vertical="center"/>
    </xf>
    <xf numFmtId="3" fontId="68" fillId="0" borderId="0" xfId="0" applyNumberFormat="1" applyFont="1" applyBorder="1" applyAlignment="1">
      <alignment/>
    </xf>
    <xf numFmtId="3" fontId="68" fillId="0" borderId="2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0" fillId="0" borderId="19" xfId="0" applyNumberFormat="1" applyFill="1" applyBorder="1" applyAlignment="1" applyProtection="1">
      <alignment/>
      <protection/>
    </xf>
    <xf numFmtId="0" fontId="28" fillId="0" borderId="15" xfId="0" applyNumberFormat="1" applyFont="1" applyFill="1" applyBorder="1" applyAlignment="1" applyProtection="1" quotePrefix="1">
      <alignment horizontal="left" wrapText="1"/>
      <protection/>
    </xf>
    <xf numFmtId="0" fontId="29" fillId="0" borderId="16" xfId="0" applyNumberFormat="1" applyFont="1" applyFill="1" applyBorder="1" applyAlignment="1" applyProtection="1">
      <alignment wrapText="1"/>
      <protection/>
    </xf>
    <xf numFmtId="0" fontId="28" fillId="0" borderId="15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5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NumberFormat="1" applyFont="1" applyFill="1" applyBorder="1" applyAlignment="1" applyProtection="1">
      <alignment horizontal="left" wrapText="1"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38" fillId="0" borderId="20" xfId="0" applyNumberFormat="1" applyFont="1" applyBorder="1" applyAlignment="1">
      <alignment horizontal="left"/>
    </xf>
    <xf numFmtId="0" fontId="0" fillId="0" borderId="20" xfId="0" applyNumberFormat="1" applyFill="1" applyBorder="1" applyAlignment="1" applyProtection="1">
      <alignment/>
      <protection/>
    </xf>
    <xf numFmtId="3" fontId="38" fillId="0" borderId="20" xfId="0" applyNumberFormat="1" applyFont="1" applyBorder="1" applyAlignment="1">
      <alignment horizontal="left"/>
    </xf>
    <xf numFmtId="0" fontId="73" fillId="0" borderId="20" xfId="0" applyNumberFormat="1" applyFont="1" applyFill="1" applyBorder="1" applyAlignment="1" applyProtection="1">
      <alignment/>
      <protection/>
    </xf>
    <xf numFmtId="3" fontId="64" fillId="0" borderId="17" xfId="0" applyNumberFormat="1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3" fontId="52" fillId="0" borderId="17" xfId="0" applyNumberFormat="1" applyFont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Svi obrasci za plan proracuna 2004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33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33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882967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882967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3620750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3620750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276" t="s">
        <v>99</v>
      </c>
      <c r="B1" s="276"/>
      <c r="C1" s="276"/>
      <c r="D1" s="276"/>
      <c r="E1" s="276"/>
      <c r="F1" s="276"/>
      <c r="G1" s="276"/>
      <c r="H1" s="276"/>
    </row>
    <row r="2" spans="1:8" s="3" customFormat="1" ht="26.25" customHeight="1">
      <c r="A2" s="276" t="s">
        <v>14</v>
      </c>
      <c r="B2" s="276"/>
      <c r="C2" s="276"/>
      <c r="D2" s="276"/>
      <c r="E2" s="276"/>
      <c r="F2" s="276"/>
      <c r="G2" s="277"/>
      <c r="H2" s="277"/>
    </row>
    <row r="3" spans="1:8" ht="25.5" customHeight="1">
      <c r="A3" s="276"/>
      <c r="B3" s="276"/>
      <c r="C3" s="276"/>
      <c r="D3" s="276"/>
      <c r="E3" s="276"/>
      <c r="F3" s="276"/>
      <c r="G3" s="276"/>
      <c r="H3" s="278"/>
    </row>
    <row r="4" spans="1:5" ht="9" customHeight="1">
      <c r="A4" s="4"/>
      <c r="B4" s="5"/>
      <c r="C4" s="5"/>
      <c r="D4" s="5"/>
      <c r="E4" s="5"/>
    </row>
    <row r="5" spans="1:9" ht="27.75" customHeight="1">
      <c r="A5" s="6"/>
      <c r="B5" s="7"/>
      <c r="C5" s="7"/>
      <c r="D5" s="8"/>
      <c r="E5" s="9"/>
      <c r="F5" s="10" t="s">
        <v>86</v>
      </c>
      <c r="G5" s="10" t="s">
        <v>87</v>
      </c>
      <c r="H5" s="11" t="s">
        <v>88</v>
      </c>
      <c r="I5" s="12"/>
    </row>
    <row r="6" spans="1:9" ht="27.75" customHeight="1">
      <c r="A6" s="274" t="s">
        <v>15</v>
      </c>
      <c r="B6" s="273"/>
      <c r="C6" s="273"/>
      <c r="D6" s="273"/>
      <c r="E6" s="275"/>
      <c r="F6" s="256">
        <f>F7+F8</f>
        <v>9673000</v>
      </c>
      <c r="G6" s="256">
        <f>G7+G8</f>
        <v>9611900</v>
      </c>
      <c r="H6" s="256">
        <f>H7+H8</f>
        <v>9598900</v>
      </c>
      <c r="I6" s="23"/>
    </row>
    <row r="7" spans="1:8" ht="22.5" customHeight="1">
      <c r="A7" s="274" t="s">
        <v>0</v>
      </c>
      <c r="B7" s="273"/>
      <c r="C7" s="273"/>
      <c r="D7" s="273"/>
      <c r="E7" s="275"/>
      <c r="F7" s="14">
        <v>9673000</v>
      </c>
      <c r="G7" s="14">
        <v>9611900</v>
      </c>
      <c r="H7" s="14">
        <v>9598900</v>
      </c>
    </row>
    <row r="8" spans="1:8" ht="22.5" customHeight="1">
      <c r="A8" s="279" t="s">
        <v>1</v>
      </c>
      <c r="B8" s="275"/>
      <c r="C8" s="275"/>
      <c r="D8" s="275"/>
      <c r="E8" s="275"/>
      <c r="F8" s="14">
        <v>0</v>
      </c>
      <c r="G8" s="14"/>
      <c r="H8" s="14"/>
    </row>
    <row r="9" spans="1:8" ht="22.5" customHeight="1">
      <c r="A9" s="24" t="s">
        <v>16</v>
      </c>
      <c r="B9" s="13"/>
      <c r="C9" s="13"/>
      <c r="D9" s="13"/>
      <c r="E9" s="13"/>
      <c r="F9" s="14">
        <f>F10+F11</f>
        <v>9673000</v>
      </c>
      <c r="G9" s="14">
        <f>G10+G11</f>
        <v>9611900</v>
      </c>
      <c r="H9" s="14">
        <f>H10+H11</f>
        <v>9598900</v>
      </c>
    </row>
    <row r="10" spans="1:8" ht="22.5" customHeight="1">
      <c r="A10" s="272" t="s">
        <v>2</v>
      </c>
      <c r="B10" s="273"/>
      <c r="C10" s="273"/>
      <c r="D10" s="273"/>
      <c r="E10" s="280"/>
      <c r="F10" s="15">
        <v>9564000</v>
      </c>
      <c r="G10" s="15">
        <v>9502900</v>
      </c>
      <c r="H10" s="15">
        <v>9502900</v>
      </c>
    </row>
    <row r="11" spans="1:8" ht="22.5" customHeight="1">
      <c r="A11" s="279" t="s">
        <v>3</v>
      </c>
      <c r="B11" s="275"/>
      <c r="C11" s="275"/>
      <c r="D11" s="275"/>
      <c r="E11" s="275"/>
      <c r="F11" s="15">
        <v>109000</v>
      </c>
      <c r="G11" s="15">
        <v>109000</v>
      </c>
      <c r="H11" s="15">
        <v>96000</v>
      </c>
    </row>
    <row r="12" spans="1:8" ht="22.5" customHeight="1">
      <c r="A12" s="272" t="s">
        <v>4</v>
      </c>
      <c r="B12" s="273"/>
      <c r="C12" s="273"/>
      <c r="D12" s="273"/>
      <c r="E12" s="273"/>
      <c r="F12" s="173">
        <f>+F6-F9</f>
        <v>0</v>
      </c>
      <c r="G12" s="173">
        <f>+G6-G9</f>
        <v>0</v>
      </c>
      <c r="H12" s="173">
        <f>+H6-H9</f>
        <v>0</v>
      </c>
    </row>
    <row r="13" spans="1:8" ht="25.5" customHeight="1">
      <c r="A13" s="276"/>
      <c r="B13" s="281"/>
      <c r="C13" s="281"/>
      <c r="D13" s="281"/>
      <c r="E13" s="281"/>
      <c r="F13" s="278"/>
      <c r="G13" s="278"/>
      <c r="H13" s="278"/>
    </row>
    <row r="14" spans="1:8" ht="27.75" customHeight="1">
      <c r="A14" s="6"/>
      <c r="B14" s="7"/>
      <c r="C14" s="7"/>
      <c r="D14" s="8"/>
      <c r="E14" s="9"/>
      <c r="F14" s="10" t="s">
        <v>86</v>
      </c>
      <c r="G14" s="10" t="s">
        <v>87</v>
      </c>
      <c r="H14" s="11" t="s">
        <v>88</v>
      </c>
    </row>
    <row r="15" spans="1:8" ht="22.5" customHeight="1">
      <c r="A15" s="282" t="s">
        <v>5</v>
      </c>
      <c r="B15" s="283"/>
      <c r="C15" s="283"/>
      <c r="D15" s="283"/>
      <c r="E15" s="284"/>
      <c r="F15" s="174">
        <v>0</v>
      </c>
      <c r="G15" s="174">
        <v>0</v>
      </c>
      <c r="H15" s="173">
        <v>0</v>
      </c>
    </row>
    <row r="16" spans="1:8" s="2" customFormat="1" ht="25.5" customHeight="1">
      <c r="A16" s="285"/>
      <c r="B16" s="281"/>
      <c r="C16" s="281"/>
      <c r="D16" s="281"/>
      <c r="E16" s="281"/>
      <c r="F16" s="278"/>
      <c r="G16" s="278"/>
      <c r="H16" s="278"/>
    </row>
    <row r="17" spans="1:8" s="2" customFormat="1" ht="27.75" customHeight="1">
      <c r="A17" s="6"/>
      <c r="B17" s="7"/>
      <c r="C17" s="7"/>
      <c r="D17" s="8"/>
      <c r="E17" s="9"/>
      <c r="F17" s="10" t="s">
        <v>86</v>
      </c>
      <c r="G17" s="10" t="s">
        <v>87</v>
      </c>
      <c r="H17" s="11" t="s">
        <v>88</v>
      </c>
    </row>
    <row r="18" spans="1:8" s="2" customFormat="1" ht="22.5" customHeight="1">
      <c r="A18" s="274" t="s">
        <v>6</v>
      </c>
      <c r="B18" s="273"/>
      <c r="C18" s="273"/>
      <c r="D18" s="273"/>
      <c r="E18" s="273"/>
      <c r="F18" s="14"/>
      <c r="G18" s="14"/>
      <c r="H18" s="14"/>
    </row>
    <row r="19" spans="1:8" s="2" customFormat="1" ht="22.5" customHeight="1">
      <c r="A19" s="274" t="s">
        <v>7</v>
      </c>
      <c r="B19" s="273"/>
      <c r="C19" s="273"/>
      <c r="D19" s="273"/>
      <c r="E19" s="273"/>
      <c r="F19" s="14"/>
      <c r="G19" s="14"/>
      <c r="H19" s="14"/>
    </row>
    <row r="20" spans="1:8" s="2" customFormat="1" ht="22.5" customHeight="1">
      <c r="A20" s="272" t="s">
        <v>8</v>
      </c>
      <c r="B20" s="273"/>
      <c r="C20" s="273"/>
      <c r="D20" s="273"/>
      <c r="E20" s="273"/>
      <c r="F20" s="14"/>
      <c r="G20" s="14"/>
      <c r="H20" s="14"/>
    </row>
    <row r="21" spans="1:8" s="2" customFormat="1" ht="15" customHeight="1">
      <c r="A21" s="17"/>
      <c r="B21" s="18"/>
      <c r="C21" s="16"/>
      <c r="D21" s="19"/>
      <c r="E21" s="18"/>
      <c r="F21" s="20"/>
      <c r="G21" s="20"/>
      <c r="H21" s="20"/>
    </row>
    <row r="22" spans="1:8" s="2" customFormat="1" ht="22.5" customHeight="1">
      <c r="A22" s="272" t="s">
        <v>9</v>
      </c>
      <c r="B22" s="273"/>
      <c r="C22" s="273"/>
      <c r="D22" s="273"/>
      <c r="E22" s="273"/>
      <c r="F22" s="172">
        <f>SUM(F12,F15,F20)</f>
        <v>0</v>
      </c>
      <c r="G22" s="172">
        <f>SUM(G12,G15,G20)</f>
        <v>0</v>
      </c>
      <c r="H22" s="172">
        <f>SUM(H12,H15,H20)</f>
        <v>0</v>
      </c>
    </row>
    <row r="23" spans="1:5" s="2" customFormat="1" ht="18" customHeight="1">
      <c r="A23" s="21"/>
      <c r="B23" s="5"/>
      <c r="C23" s="5"/>
      <c r="D23" s="5"/>
      <c r="E23" s="5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3"/>
  <sheetViews>
    <sheetView tabSelected="1" view="pageBreakPreview" zoomScaleSheetLayoutView="100" workbookViewId="0" topLeftCell="A85">
      <selection activeCell="J113" sqref="J113"/>
    </sheetView>
  </sheetViews>
  <sheetFormatPr defaultColWidth="9.140625" defaultRowHeight="12.75"/>
  <cols>
    <col min="2" max="2" width="32.140625" style="0" customWidth="1"/>
    <col min="3" max="3" width="11.57421875" style="0" customWidth="1"/>
    <col min="4" max="4" width="12.421875" style="0" customWidth="1"/>
    <col min="5" max="5" width="11.421875" style="0" customWidth="1"/>
    <col min="6" max="6" width="9.8515625" style="0" customWidth="1"/>
    <col min="7" max="7" width="9.28125" style="0" bestFit="1" customWidth="1"/>
    <col min="8" max="8" width="9.8515625" style="0" bestFit="1" customWidth="1"/>
    <col min="9" max="9" width="9.28125" style="0" bestFit="1" customWidth="1"/>
    <col min="10" max="10" width="10.28125" style="0" customWidth="1"/>
    <col min="13" max="13" width="11.140625" style="0" customWidth="1"/>
    <col min="14" max="14" width="10.421875" style="0" customWidth="1"/>
    <col min="15" max="21" width="8.28125" style="0" customWidth="1"/>
    <col min="22" max="22" width="10.140625" style="0" customWidth="1"/>
    <col min="23" max="23" width="9.57421875" style="0" customWidth="1"/>
  </cols>
  <sheetData>
    <row r="1" spans="1:25" ht="15.75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6"/>
      <c r="X1" s="26"/>
      <c r="Y1" s="26"/>
    </row>
    <row r="2" spans="1:25" ht="18.75">
      <c r="A2" s="26"/>
      <c r="B2" s="26"/>
      <c r="C2" s="26"/>
      <c r="D2" s="80" t="s">
        <v>75</v>
      </c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6"/>
      <c r="X2" s="26"/>
      <c r="Y2" s="26"/>
    </row>
    <row r="3" spans="1:25" ht="15.75">
      <c r="A3" s="28" t="s">
        <v>18</v>
      </c>
      <c r="B3" s="29"/>
      <c r="C3" s="30"/>
      <c r="D3" s="31"/>
      <c r="E3" s="31"/>
      <c r="F3" s="31"/>
      <c r="G3" s="31"/>
      <c r="H3" s="31"/>
      <c r="I3" s="31"/>
      <c r="J3" s="31"/>
      <c r="K3" s="31"/>
      <c r="L3" s="30"/>
      <c r="M3" s="30"/>
      <c r="N3" s="30"/>
      <c r="O3" s="30"/>
      <c r="P3" s="30"/>
      <c r="Q3" s="30"/>
      <c r="R3" s="30"/>
      <c r="S3" s="30"/>
      <c r="T3" s="30"/>
      <c r="U3" s="30"/>
      <c r="V3" s="26"/>
      <c r="W3" s="26"/>
      <c r="X3" s="26"/>
      <c r="Y3" s="26"/>
    </row>
    <row r="4" spans="1:25" ht="15.75">
      <c r="A4" s="28"/>
      <c r="B4" s="29"/>
      <c r="C4" s="30"/>
      <c r="D4" s="31"/>
      <c r="E4" s="31"/>
      <c r="F4" s="31"/>
      <c r="G4" s="31"/>
      <c r="H4" s="31"/>
      <c r="I4" s="31"/>
      <c r="J4" s="31"/>
      <c r="K4" s="31"/>
      <c r="L4" s="74"/>
      <c r="M4" s="74"/>
      <c r="N4" s="30"/>
      <c r="O4" s="30"/>
      <c r="P4" s="30"/>
      <c r="Q4" s="30"/>
      <c r="R4" s="30"/>
      <c r="S4" s="30"/>
      <c r="T4" s="30"/>
      <c r="U4" s="30"/>
      <c r="V4" s="26"/>
      <c r="W4" s="26"/>
      <c r="X4" s="26"/>
      <c r="Y4" s="26"/>
    </row>
    <row r="5" spans="1:25" ht="41.25" customHeight="1">
      <c r="A5" s="129" t="s">
        <v>19</v>
      </c>
      <c r="B5" s="130" t="s">
        <v>20</v>
      </c>
      <c r="C5" s="131" t="s">
        <v>85</v>
      </c>
      <c r="D5" s="132" t="s">
        <v>10</v>
      </c>
      <c r="E5" s="132" t="s">
        <v>21</v>
      </c>
      <c r="F5" s="132" t="s">
        <v>22</v>
      </c>
      <c r="G5" s="132" t="s">
        <v>23</v>
      </c>
      <c r="H5" s="132" t="s">
        <v>24</v>
      </c>
      <c r="I5" s="132" t="s">
        <v>11</v>
      </c>
      <c r="J5" s="132" t="s">
        <v>97</v>
      </c>
      <c r="K5" s="132" t="s">
        <v>25</v>
      </c>
      <c r="L5" s="131"/>
      <c r="M5" s="132"/>
      <c r="N5" s="132"/>
      <c r="O5" s="132"/>
      <c r="P5" s="132"/>
      <c r="Q5" s="132"/>
      <c r="R5" s="132"/>
      <c r="S5" s="132"/>
      <c r="T5" s="132"/>
      <c r="U5" s="132"/>
      <c r="V5" s="34" t="s">
        <v>61</v>
      </c>
      <c r="W5" s="34" t="s">
        <v>73</v>
      </c>
      <c r="X5" s="26"/>
      <c r="Y5" s="26"/>
    </row>
    <row r="6" spans="1:25" ht="15.75" customHeight="1">
      <c r="A6" s="35">
        <v>32</v>
      </c>
      <c r="B6" s="119" t="s">
        <v>38</v>
      </c>
      <c r="C6" s="125">
        <v>880700</v>
      </c>
      <c r="D6" s="53">
        <v>0</v>
      </c>
      <c r="E6" s="51">
        <v>549980</v>
      </c>
      <c r="F6" s="160">
        <v>0</v>
      </c>
      <c r="G6" s="53">
        <v>0</v>
      </c>
      <c r="H6" s="51">
        <v>330720</v>
      </c>
      <c r="I6" s="125"/>
      <c r="J6" s="33"/>
      <c r="K6" s="33"/>
      <c r="L6" s="37"/>
      <c r="M6" s="37"/>
      <c r="N6" s="37"/>
      <c r="O6" s="37"/>
      <c r="P6" s="37"/>
      <c r="Q6" s="37"/>
      <c r="R6" s="37"/>
      <c r="S6" s="37"/>
      <c r="T6" s="37"/>
      <c r="U6" s="37"/>
      <c r="V6" s="38">
        <v>890000</v>
      </c>
      <c r="W6" s="38">
        <v>890000</v>
      </c>
      <c r="X6" s="26"/>
      <c r="Y6" s="26"/>
    </row>
    <row r="7" spans="1:25" ht="15.75" customHeight="1">
      <c r="A7" s="35">
        <v>321</v>
      </c>
      <c r="B7" s="112" t="s">
        <v>89</v>
      </c>
      <c r="C7" s="125">
        <v>45000</v>
      </c>
      <c r="D7" s="53">
        <v>0</v>
      </c>
      <c r="E7" s="54">
        <v>0</v>
      </c>
      <c r="F7" s="160">
        <v>0</v>
      </c>
      <c r="G7" s="53">
        <v>0</v>
      </c>
      <c r="H7" s="51">
        <v>45000</v>
      </c>
      <c r="I7" s="125"/>
      <c r="J7" s="33"/>
      <c r="K7" s="33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  <c r="W7" s="38"/>
      <c r="X7" s="26"/>
      <c r="Y7" s="26"/>
    </row>
    <row r="8" spans="1:25" ht="15.75" customHeight="1">
      <c r="A8" s="114">
        <v>322</v>
      </c>
      <c r="B8" s="113" t="s">
        <v>90</v>
      </c>
      <c r="C8" s="125">
        <v>564800</v>
      </c>
      <c r="D8" s="53">
        <v>0</v>
      </c>
      <c r="E8" s="51">
        <v>500000</v>
      </c>
      <c r="F8" s="160">
        <v>0</v>
      </c>
      <c r="G8" s="53">
        <v>0</v>
      </c>
      <c r="H8" s="51">
        <v>64800</v>
      </c>
      <c r="I8" s="120"/>
      <c r="J8" s="33"/>
      <c r="K8" s="33"/>
      <c r="L8" s="32"/>
      <c r="M8" s="32"/>
      <c r="N8" s="32"/>
      <c r="O8" s="32"/>
      <c r="P8" s="32"/>
      <c r="Q8" s="32"/>
      <c r="R8" s="32"/>
      <c r="S8" s="32"/>
      <c r="T8" s="32"/>
      <c r="U8" s="32"/>
      <c r="V8" s="39"/>
      <c r="W8" s="39"/>
      <c r="X8" s="26"/>
      <c r="Y8" s="26"/>
    </row>
    <row r="9" spans="1:25" ht="15.75" customHeight="1">
      <c r="A9" s="52">
        <v>323</v>
      </c>
      <c r="B9" s="115" t="s">
        <v>64</v>
      </c>
      <c r="C9" s="125">
        <v>208080</v>
      </c>
      <c r="D9" s="53">
        <v>0</v>
      </c>
      <c r="E9" s="51">
        <v>49980</v>
      </c>
      <c r="F9" s="160">
        <v>0</v>
      </c>
      <c r="G9" s="53">
        <v>0</v>
      </c>
      <c r="H9" s="51">
        <v>158100</v>
      </c>
      <c r="I9" s="120"/>
      <c r="J9" s="33"/>
      <c r="K9" s="33"/>
      <c r="L9" s="32"/>
      <c r="M9" s="32"/>
      <c r="N9" s="32"/>
      <c r="O9" s="32"/>
      <c r="P9" s="32"/>
      <c r="Q9" s="32"/>
      <c r="R9" s="32"/>
      <c r="S9" s="32"/>
      <c r="T9" s="32"/>
      <c r="U9" s="32"/>
      <c r="V9" s="39"/>
      <c r="W9" s="39"/>
      <c r="X9" s="26"/>
      <c r="Y9" s="26"/>
    </row>
    <row r="10" spans="1:25" ht="15.75" customHeight="1">
      <c r="A10" s="52">
        <v>329</v>
      </c>
      <c r="B10" s="115" t="s">
        <v>13</v>
      </c>
      <c r="C10" s="125">
        <v>62820</v>
      </c>
      <c r="D10" s="53">
        <v>0</v>
      </c>
      <c r="E10" s="125">
        <v>0</v>
      </c>
      <c r="F10" s="160">
        <v>0</v>
      </c>
      <c r="G10" s="53">
        <v>0</v>
      </c>
      <c r="H10" s="51">
        <v>62820</v>
      </c>
      <c r="I10" s="120"/>
      <c r="J10" s="33"/>
      <c r="K10" s="33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9"/>
      <c r="W10" s="39"/>
      <c r="X10" s="26"/>
      <c r="Y10" s="26"/>
    </row>
    <row r="11" spans="1:25" ht="15.75" customHeight="1">
      <c r="A11" s="40"/>
      <c r="B11" s="122" t="s">
        <v>39</v>
      </c>
      <c r="C11" s="125">
        <f aca="true" t="shared" si="0" ref="C11:H11">C7+C8+C9+C10</f>
        <v>880700</v>
      </c>
      <c r="D11" s="53">
        <f t="shared" si="0"/>
        <v>0</v>
      </c>
      <c r="E11" s="51">
        <f t="shared" si="0"/>
        <v>549980</v>
      </c>
      <c r="F11" s="51">
        <f t="shared" si="0"/>
        <v>0</v>
      </c>
      <c r="G11" s="54">
        <f t="shared" si="0"/>
        <v>0</v>
      </c>
      <c r="H11" s="51">
        <f t="shared" si="0"/>
        <v>330720</v>
      </c>
      <c r="I11" s="53">
        <f>I6</f>
        <v>0</v>
      </c>
      <c r="J11" s="47">
        <f>J6</f>
        <v>0</v>
      </c>
      <c r="K11" s="47">
        <f>K6</f>
        <v>0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38">
        <f>V6</f>
        <v>890000</v>
      </c>
      <c r="W11" s="38">
        <f>W6</f>
        <v>890000</v>
      </c>
      <c r="X11" s="26"/>
      <c r="Y11" s="26"/>
    </row>
    <row r="12" spans="1:25" ht="15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26"/>
      <c r="Y12" s="26"/>
    </row>
    <row r="13" spans="6:25" ht="12" customHeight="1">
      <c r="F13" s="26"/>
      <c r="G13" s="26"/>
      <c r="H13" s="26"/>
      <c r="I13" s="26"/>
      <c r="J13" s="26"/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/>
      <c r="W13" s="26"/>
      <c r="X13" s="26"/>
      <c r="Y13" s="26"/>
    </row>
    <row r="14" spans="1:25" ht="14.25" customHeight="1">
      <c r="A14" s="25" t="s">
        <v>27</v>
      </c>
      <c r="B14" s="26"/>
      <c r="C14" s="26"/>
      <c r="D14" s="26"/>
      <c r="E14" s="26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6"/>
      <c r="Y14" s="26"/>
    </row>
    <row r="15" spans="1:25" ht="15.75" customHeight="1">
      <c r="A15" s="28" t="s">
        <v>18</v>
      </c>
      <c r="B15" s="29"/>
      <c r="C15" s="45"/>
      <c r="D15" s="45"/>
      <c r="E15" s="45"/>
      <c r="F15" s="45"/>
      <c r="G15" s="45"/>
      <c r="H15" s="45"/>
      <c r="I15" s="45"/>
      <c r="J15" s="45"/>
      <c r="K15" s="45"/>
      <c r="L15" s="75"/>
      <c r="M15" s="75"/>
      <c r="N15" s="85"/>
      <c r="O15" s="85"/>
      <c r="P15" s="85"/>
      <c r="Q15" s="85"/>
      <c r="R15" s="85"/>
      <c r="S15" s="85"/>
      <c r="T15" s="85"/>
      <c r="U15" s="85"/>
      <c r="V15" s="26"/>
      <c r="W15" s="26"/>
      <c r="X15" s="26"/>
      <c r="Y15" s="26"/>
    </row>
    <row r="16" spans="1:25" ht="15.75" customHeight="1">
      <c r="A16" s="40"/>
      <c r="B16" s="3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39"/>
      <c r="W16" s="39"/>
      <c r="X16" s="26"/>
      <c r="Y16" s="26"/>
    </row>
    <row r="17" spans="1:25" ht="33" customHeight="1">
      <c r="A17" s="129" t="s">
        <v>19</v>
      </c>
      <c r="B17" s="130" t="s">
        <v>20</v>
      </c>
      <c r="C17" s="131" t="s">
        <v>85</v>
      </c>
      <c r="D17" s="132" t="s">
        <v>10</v>
      </c>
      <c r="E17" s="132" t="s">
        <v>28</v>
      </c>
      <c r="F17" s="132" t="s">
        <v>22</v>
      </c>
      <c r="G17" s="132" t="s">
        <v>23</v>
      </c>
      <c r="H17" s="132" t="s">
        <v>24</v>
      </c>
      <c r="I17" s="132" t="s">
        <v>11</v>
      </c>
      <c r="J17" s="132" t="s">
        <v>97</v>
      </c>
      <c r="K17" s="132" t="s">
        <v>25</v>
      </c>
      <c r="L17" s="131"/>
      <c r="M17" s="132" t="s">
        <v>26</v>
      </c>
      <c r="N17" s="133"/>
      <c r="O17" s="132" t="s">
        <v>59</v>
      </c>
      <c r="P17" s="132"/>
      <c r="Q17" s="132"/>
      <c r="R17" s="132"/>
      <c r="S17" s="132"/>
      <c r="T17" s="132"/>
      <c r="U17" s="132"/>
      <c r="V17" s="34" t="s">
        <v>61</v>
      </c>
      <c r="W17" s="34" t="s">
        <v>74</v>
      </c>
      <c r="X17" s="26"/>
      <c r="Y17" s="26"/>
    </row>
    <row r="18" spans="1:25" ht="15.75" customHeight="1">
      <c r="A18" s="35">
        <v>31</v>
      </c>
      <c r="B18" s="123" t="s">
        <v>41</v>
      </c>
      <c r="C18" s="124">
        <v>337600</v>
      </c>
      <c r="D18" s="51">
        <v>252000</v>
      </c>
      <c r="E18" s="47">
        <v>0</v>
      </c>
      <c r="F18" s="51">
        <v>75600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51">
        <v>10000</v>
      </c>
      <c r="P18" s="51"/>
      <c r="Q18" s="47"/>
      <c r="R18" s="47"/>
      <c r="S18" s="47"/>
      <c r="T18" s="47"/>
      <c r="U18" s="47"/>
      <c r="V18" s="38">
        <v>340000</v>
      </c>
      <c r="W18" s="38">
        <v>340000</v>
      </c>
      <c r="X18" s="26"/>
      <c r="Y18" s="26"/>
    </row>
    <row r="19" spans="1:25" ht="15.75" customHeight="1">
      <c r="A19" s="35">
        <v>311</v>
      </c>
      <c r="B19" s="112" t="s">
        <v>91</v>
      </c>
      <c r="C19" s="124">
        <v>275500</v>
      </c>
      <c r="D19" s="51">
        <v>204000</v>
      </c>
      <c r="E19" s="47">
        <v>0</v>
      </c>
      <c r="F19" s="51">
        <v>63000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51">
        <v>8500</v>
      </c>
      <c r="P19" s="51"/>
      <c r="Q19" s="47"/>
      <c r="R19" s="47"/>
      <c r="S19" s="47"/>
      <c r="T19" s="47"/>
      <c r="U19" s="47"/>
      <c r="V19" s="38"/>
      <c r="W19" s="38"/>
      <c r="X19" s="26"/>
      <c r="Y19" s="26"/>
    </row>
    <row r="20" spans="1:25" ht="15.75" customHeight="1">
      <c r="A20" s="52">
        <v>312</v>
      </c>
      <c r="B20" s="115" t="s">
        <v>12</v>
      </c>
      <c r="C20" s="125">
        <v>12400</v>
      </c>
      <c r="D20" s="51">
        <v>9800</v>
      </c>
      <c r="E20" s="47">
        <v>0</v>
      </c>
      <c r="F20" s="51">
        <v>2600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1">
        <v>0</v>
      </c>
      <c r="P20" s="51"/>
      <c r="Q20" s="48"/>
      <c r="R20" s="48"/>
      <c r="S20" s="48"/>
      <c r="T20" s="48"/>
      <c r="U20" s="48"/>
      <c r="V20" s="39"/>
      <c r="W20" s="39"/>
      <c r="X20" s="26"/>
      <c r="Y20" s="26"/>
    </row>
    <row r="21" spans="1:25" ht="15.75" customHeight="1">
      <c r="A21" s="49">
        <v>313</v>
      </c>
      <c r="B21" s="116" t="s">
        <v>92</v>
      </c>
      <c r="C21" s="125">
        <v>49700</v>
      </c>
      <c r="D21" s="51">
        <v>38200</v>
      </c>
      <c r="E21" s="47">
        <v>0</v>
      </c>
      <c r="F21" s="51">
        <v>10000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1">
        <v>1500</v>
      </c>
      <c r="P21" s="51"/>
      <c r="Q21" s="48"/>
      <c r="R21" s="48"/>
      <c r="S21" s="48"/>
      <c r="T21" s="48"/>
      <c r="U21" s="48"/>
      <c r="V21" s="39"/>
      <c r="W21" s="39"/>
      <c r="X21" s="26"/>
      <c r="Y21" s="26"/>
    </row>
    <row r="22" spans="1:25" ht="15.75" customHeight="1">
      <c r="A22" s="35">
        <v>32</v>
      </c>
      <c r="B22" s="119" t="s">
        <v>38</v>
      </c>
      <c r="C22" s="126">
        <v>338200</v>
      </c>
      <c r="D22" s="258">
        <v>5600</v>
      </c>
      <c r="E22" s="50">
        <v>0</v>
      </c>
      <c r="F22" s="258">
        <v>328900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258">
        <v>3700</v>
      </c>
      <c r="P22" s="258"/>
      <c r="Q22" s="50"/>
      <c r="R22" s="50"/>
      <c r="S22" s="50"/>
      <c r="T22" s="50"/>
      <c r="U22" s="50"/>
      <c r="V22" s="38">
        <v>340000</v>
      </c>
      <c r="W22" s="38">
        <v>340000</v>
      </c>
      <c r="X22" s="26"/>
      <c r="Y22" s="26"/>
    </row>
    <row r="23" spans="1:25" ht="15.75" customHeight="1">
      <c r="A23" s="117">
        <v>321</v>
      </c>
      <c r="B23" s="112" t="s">
        <v>63</v>
      </c>
      <c r="C23" s="126">
        <v>7000</v>
      </c>
      <c r="D23" s="258">
        <v>5600</v>
      </c>
      <c r="E23" s="50">
        <v>0</v>
      </c>
      <c r="F23" s="258">
        <v>1400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258">
        <v>0</v>
      </c>
      <c r="P23" s="258"/>
      <c r="Q23" s="50"/>
      <c r="R23" s="50"/>
      <c r="S23" s="50"/>
      <c r="T23" s="50"/>
      <c r="U23" s="50"/>
      <c r="V23" s="38"/>
      <c r="W23" s="38"/>
      <c r="X23" s="26"/>
      <c r="Y23" s="26"/>
    </row>
    <row r="24" spans="1:25" ht="15.75" customHeight="1">
      <c r="A24" s="134">
        <v>322</v>
      </c>
      <c r="B24" s="115" t="s">
        <v>90</v>
      </c>
      <c r="C24" s="125">
        <v>21700</v>
      </c>
      <c r="D24" s="53">
        <v>0</v>
      </c>
      <c r="E24" s="47">
        <v>0</v>
      </c>
      <c r="F24" s="51">
        <v>18000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1">
        <v>3700</v>
      </c>
      <c r="P24" s="51"/>
      <c r="Q24" s="48"/>
      <c r="R24" s="48"/>
      <c r="S24" s="48"/>
      <c r="T24" s="48"/>
      <c r="U24" s="48"/>
      <c r="V24" s="38"/>
      <c r="W24" s="38"/>
      <c r="X24" s="26"/>
      <c r="Y24" s="26"/>
    </row>
    <row r="25" spans="1:25" ht="15.75" customHeight="1">
      <c r="A25" s="52">
        <v>323</v>
      </c>
      <c r="B25" s="115" t="s">
        <v>64</v>
      </c>
      <c r="C25" s="125">
        <v>306000</v>
      </c>
      <c r="D25" s="53">
        <v>0</v>
      </c>
      <c r="E25" s="47">
        <v>0</v>
      </c>
      <c r="F25" s="51">
        <v>306000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124">
        <v>0</v>
      </c>
      <c r="P25" s="124"/>
      <c r="Q25" s="48"/>
      <c r="R25" s="48"/>
      <c r="S25" s="48"/>
      <c r="T25" s="48"/>
      <c r="U25" s="48"/>
      <c r="V25" s="38"/>
      <c r="W25" s="38"/>
      <c r="X25" s="26"/>
      <c r="Y25" s="26"/>
    </row>
    <row r="26" spans="1:25" ht="15.75" customHeight="1">
      <c r="A26" s="40">
        <v>329</v>
      </c>
      <c r="B26" s="115" t="s">
        <v>13</v>
      </c>
      <c r="C26" s="125">
        <v>3500</v>
      </c>
      <c r="D26" s="53">
        <v>0</v>
      </c>
      <c r="E26" s="47">
        <v>0</v>
      </c>
      <c r="F26" s="51">
        <v>3500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/>
      <c r="Q26" s="48"/>
      <c r="R26" s="48"/>
      <c r="S26" s="48"/>
      <c r="T26" s="48"/>
      <c r="U26" s="48"/>
      <c r="V26" s="38"/>
      <c r="W26" s="38"/>
      <c r="X26" s="26"/>
      <c r="Y26" s="26"/>
    </row>
    <row r="27" spans="1:25" ht="15.75" customHeight="1">
      <c r="A27" s="52">
        <v>34</v>
      </c>
      <c r="B27" s="127" t="s">
        <v>43</v>
      </c>
      <c r="C27" s="124">
        <v>500</v>
      </c>
      <c r="D27" s="53">
        <v>0</v>
      </c>
      <c r="E27" s="47">
        <v>0</v>
      </c>
      <c r="F27" s="51">
        <v>500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/>
      <c r="Q27" s="53"/>
      <c r="R27" s="53"/>
      <c r="S27" s="53"/>
      <c r="T27" s="53"/>
      <c r="U27" s="53"/>
      <c r="V27" s="38">
        <v>500</v>
      </c>
      <c r="W27" s="38">
        <v>500</v>
      </c>
      <c r="X27" s="26"/>
      <c r="Y27" s="26"/>
    </row>
    <row r="28" spans="1:25" ht="15.75" customHeight="1">
      <c r="A28" s="52">
        <v>343</v>
      </c>
      <c r="B28" s="115" t="s">
        <v>93</v>
      </c>
      <c r="C28" s="124">
        <v>500</v>
      </c>
      <c r="D28" s="53">
        <v>0</v>
      </c>
      <c r="E28" s="47">
        <v>0</v>
      </c>
      <c r="F28" s="51">
        <v>500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124">
        <v>0</v>
      </c>
      <c r="P28" s="124"/>
      <c r="Q28" s="53"/>
      <c r="R28" s="53"/>
      <c r="S28" s="53"/>
      <c r="T28" s="53"/>
      <c r="U28" s="53"/>
      <c r="V28" s="38"/>
      <c r="W28" s="38"/>
      <c r="X28" s="26"/>
      <c r="Y28" s="26"/>
    </row>
    <row r="29" spans="1:25" ht="21" customHeight="1">
      <c r="A29" s="52">
        <v>42</v>
      </c>
      <c r="B29" s="128" t="s">
        <v>42</v>
      </c>
      <c r="C29" s="124">
        <v>37000</v>
      </c>
      <c r="D29" s="53">
        <v>0</v>
      </c>
      <c r="E29" s="53">
        <v>0</v>
      </c>
      <c r="F29" s="51">
        <v>37000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/>
      <c r="Q29" s="53"/>
      <c r="R29" s="53"/>
      <c r="S29" s="53"/>
      <c r="T29" s="53"/>
      <c r="U29" s="53"/>
      <c r="V29" s="38">
        <v>37000</v>
      </c>
      <c r="W29" s="38">
        <v>37000</v>
      </c>
      <c r="X29" s="26"/>
      <c r="Y29" s="26"/>
    </row>
    <row r="30" spans="1:25" ht="21" customHeight="1">
      <c r="A30" s="52">
        <v>422</v>
      </c>
      <c r="B30" s="118" t="s">
        <v>94</v>
      </c>
      <c r="C30" s="124">
        <v>31000</v>
      </c>
      <c r="D30" s="124">
        <v>0</v>
      </c>
      <c r="E30" s="124">
        <v>0</v>
      </c>
      <c r="F30" s="51">
        <v>31000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/>
      <c r="Q30" s="53"/>
      <c r="R30" s="53"/>
      <c r="S30" s="53"/>
      <c r="T30" s="53"/>
      <c r="U30" s="53"/>
      <c r="V30" s="38"/>
      <c r="W30" s="38"/>
      <c r="X30" s="26"/>
      <c r="Y30" s="26"/>
    </row>
    <row r="31" spans="1:25" ht="15.75" customHeight="1">
      <c r="A31" s="52">
        <v>424</v>
      </c>
      <c r="B31" s="115" t="s">
        <v>95</v>
      </c>
      <c r="C31" s="125">
        <v>6000</v>
      </c>
      <c r="D31" s="53">
        <v>0</v>
      </c>
      <c r="E31" s="47">
        <v>0</v>
      </c>
      <c r="F31" s="51">
        <v>6000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124">
        <v>0</v>
      </c>
      <c r="P31" s="124"/>
      <c r="Q31" s="53"/>
      <c r="R31" s="53"/>
      <c r="S31" s="53"/>
      <c r="T31" s="53"/>
      <c r="U31" s="53"/>
      <c r="V31" s="39"/>
      <c r="W31" s="39"/>
      <c r="X31" s="26"/>
      <c r="Y31" s="26"/>
    </row>
    <row r="32" spans="1:25" ht="15.75" customHeight="1">
      <c r="A32" s="40"/>
      <c r="B32" s="122" t="s">
        <v>39</v>
      </c>
      <c r="C32" s="124">
        <f aca="true" t="shared" si="1" ref="C32:O32">C22+C18+C29+C27</f>
        <v>713300</v>
      </c>
      <c r="D32" s="51">
        <f t="shared" si="1"/>
        <v>257600</v>
      </c>
      <c r="E32" s="54">
        <f t="shared" si="1"/>
        <v>0</v>
      </c>
      <c r="F32" s="51">
        <f t="shared" si="1"/>
        <v>442000</v>
      </c>
      <c r="G32" s="54">
        <f t="shared" si="1"/>
        <v>0</v>
      </c>
      <c r="H32" s="54">
        <f t="shared" si="1"/>
        <v>0</v>
      </c>
      <c r="I32" s="54">
        <f t="shared" si="1"/>
        <v>0</v>
      </c>
      <c r="J32" s="54">
        <f t="shared" si="1"/>
        <v>0</v>
      </c>
      <c r="K32" s="54">
        <f t="shared" si="1"/>
        <v>0</v>
      </c>
      <c r="L32" s="54">
        <f t="shared" si="1"/>
        <v>0</v>
      </c>
      <c r="M32" s="54">
        <f t="shared" si="1"/>
        <v>0</v>
      </c>
      <c r="N32" s="54">
        <f t="shared" si="1"/>
        <v>0</v>
      </c>
      <c r="O32" s="51">
        <f t="shared" si="1"/>
        <v>13700</v>
      </c>
      <c r="P32" s="51"/>
      <c r="Q32" s="47"/>
      <c r="R32" s="47"/>
      <c r="S32" s="47"/>
      <c r="T32" s="47"/>
      <c r="U32" s="47"/>
      <c r="V32" s="38">
        <f>V18+V22+V27+V29</f>
        <v>717500</v>
      </c>
      <c r="W32" s="38">
        <f>W18+W22+W27+W29</f>
        <v>717500</v>
      </c>
      <c r="X32" s="26"/>
      <c r="Y32" s="26"/>
    </row>
    <row r="33" spans="1:25" ht="15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44"/>
      <c r="M33" s="44"/>
      <c r="N33" s="27"/>
      <c r="O33" s="27"/>
      <c r="P33" s="27"/>
      <c r="Q33" s="27"/>
      <c r="R33" s="27"/>
      <c r="S33" s="27"/>
      <c r="T33" s="27"/>
      <c r="U33" s="27"/>
      <c r="V33" s="26"/>
      <c r="W33" s="26"/>
      <c r="X33" s="26"/>
      <c r="Y33" s="26"/>
    </row>
    <row r="34" spans="1:25" ht="15.75" customHeight="1">
      <c r="A34" s="25" t="s">
        <v>29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6"/>
      <c r="W34" s="26"/>
      <c r="X34" s="26"/>
      <c r="Y34" s="26"/>
    </row>
    <row r="35" spans="1:25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55"/>
      <c r="M35" s="55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</row>
    <row r="36" spans="1:25" ht="15.75" customHeight="1">
      <c r="A36" s="56" t="s">
        <v>18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42"/>
      <c r="N36" s="42"/>
      <c r="O36" s="42"/>
      <c r="P36" s="42"/>
      <c r="Q36" s="42"/>
      <c r="R36" s="42"/>
      <c r="S36" s="42"/>
      <c r="T36" s="42"/>
      <c r="U36" s="42"/>
      <c r="V36" s="39"/>
      <c r="W36" s="39"/>
      <c r="X36" s="26"/>
      <c r="Y36" s="26"/>
    </row>
    <row r="37" spans="1:25" ht="15.75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39"/>
      <c r="W37" s="39"/>
      <c r="X37" s="26"/>
      <c r="Y37" s="26"/>
    </row>
    <row r="38" spans="1:25" ht="33.75" customHeight="1">
      <c r="A38" s="129" t="s">
        <v>19</v>
      </c>
      <c r="B38" s="130" t="s">
        <v>20</v>
      </c>
      <c r="C38" s="131" t="s">
        <v>85</v>
      </c>
      <c r="D38" s="132" t="s">
        <v>10</v>
      </c>
      <c r="E38" s="132" t="s">
        <v>30</v>
      </c>
      <c r="F38" s="132" t="s">
        <v>22</v>
      </c>
      <c r="G38" s="132" t="s">
        <v>23</v>
      </c>
      <c r="H38" s="132" t="s">
        <v>24</v>
      </c>
      <c r="I38" s="132" t="s">
        <v>11</v>
      </c>
      <c r="J38" s="132" t="s">
        <v>97</v>
      </c>
      <c r="K38" s="132" t="s">
        <v>25</v>
      </c>
      <c r="L38" s="132"/>
      <c r="M38" s="132" t="s">
        <v>26</v>
      </c>
      <c r="N38" s="132" t="s">
        <v>54</v>
      </c>
      <c r="O38" s="132" t="s">
        <v>60</v>
      </c>
      <c r="P38" s="132"/>
      <c r="Q38" s="33"/>
      <c r="R38" s="33"/>
      <c r="S38" s="33"/>
      <c r="T38" s="33"/>
      <c r="U38" s="33"/>
      <c r="V38" s="34" t="s">
        <v>61</v>
      </c>
      <c r="W38" s="34" t="s">
        <v>73</v>
      </c>
      <c r="X38" s="26"/>
      <c r="Y38" s="26"/>
    </row>
    <row r="39" spans="1:25" ht="15.75" customHeight="1">
      <c r="A39" s="117">
        <v>31</v>
      </c>
      <c r="B39" s="123" t="s">
        <v>41</v>
      </c>
      <c r="C39" s="124">
        <v>6500</v>
      </c>
      <c r="D39" s="54">
        <v>0</v>
      </c>
      <c r="E39" s="54">
        <v>0</v>
      </c>
      <c r="F39" s="51">
        <v>1700</v>
      </c>
      <c r="G39" s="51">
        <v>3500</v>
      </c>
      <c r="H39" s="54">
        <v>0</v>
      </c>
      <c r="I39" s="54">
        <v>0</v>
      </c>
      <c r="J39" s="54">
        <v>0</v>
      </c>
      <c r="K39" s="51">
        <v>1300</v>
      </c>
      <c r="L39" s="54">
        <v>0</v>
      </c>
      <c r="M39" s="54">
        <v>0</v>
      </c>
      <c r="N39" s="54">
        <v>0</v>
      </c>
      <c r="O39" s="54">
        <v>0</v>
      </c>
      <c r="P39" s="54"/>
      <c r="Q39" s="47"/>
      <c r="R39" s="47"/>
      <c r="S39" s="47"/>
      <c r="T39" s="47"/>
      <c r="U39" s="47"/>
      <c r="V39" s="38">
        <v>8000</v>
      </c>
      <c r="W39" s="38">
        <v>8000</v>
      </c>
      <c r="X39" s="26"/>
      <c r="Y39" s="26"/>
    </row>
    <row r="40" spans="1:25" ht="15.75" customHeight="1">
      <c r="A40" s="117">
        <v>311</v>
      </c>
      <c r="B40" s="112" t="s">
        <v>91</v>
      </c>
      <c r="C40" s="124">
        <v>5550</v>
      </c>
      <c r="D40" s="54">
        <v>0</v>
      </c>
      <c r="E40" s="54">
        <v>0</v>
      </c>
      <c r="F40" s="51">
        <v>1450</v>
      </c>
      <c r="G40" s="51">
        <v>3000</v>
      </c>
      <c r="H40" s="54">
        <v>0</v>
      </c>
      <c r="I40" s="54">
        <v>0</v>
      </c>
      <c r="J40" s="54">
        <v>0</v>
      </c>
      <c r="K40" s="51">
        <v>1100</v>
      </c>
      <c r="L40" s="54">
        <v>0</v>
      </c>
      <c r="M40" s="54">
        <v>0</v>
      </c>
      <c r="N40" s="54">
        <v>0</v>
      </c>
      <c r="O40" s="54">
        <v>0</v>
      </c>
      <c r="P40" s="54"/>
      <c r="Q40" s="47"/>
      <c r="R40" s="47"/>
      <c r="S40" s="47"/>
      <c r="T40" s="47"/>
      <c r="U40" s="47"/>
      <c r="V40" s="38"/>
      <c r="W40" s="38"/>
      <c r="X40" s="26"/>
      <c r="Y40" s="26"/>
    </row>
    <row r="41" spans="1:25" ht="15.75" customHeight="1">
      <c r="A41" s="134">
        <v>313</v>
      </c>
      <c r="B41" s="116" t="s">
        <v>92</v>
      </c>
      <c r="C41" s="125">
        <v>950</v>
      </c>
      <c r="D41" s="54">
        <v>0</v>
      </c>
      <c r="E41" s="54">
        <v>0</v>
      </c>
      <c r="F41" s="51">
        <v>250</v>
      </c>
      <c r="G41" s="51">
        <v>500</v>
      </c>
      <c r="H41" s="54">
        <v>0</v>
      </c>
      <c r="I41" s="54">
        <v>0</v>
      </c>
      <c r="J41" s="54">
        <v>0</v>
      </c>
      <c r="K41" s="51">
        <v>200</v>
      </c>
      <c r="L41" s="54">
        <v>0</v>
      </c>
      <c r="M41" s="54">
        <v>0</v>
      </c>
      <c r="N41" s="54">
        <v>0</v>
      </c>
      <c r="O41" s="54">
        <v>0</v>
      </c>
      <c r="P41" s="54"/>
      <c r="Q41" s="48"/>
      <c r="R41" s="48"/>
      <c r="S41" s="48"/>
      <c r="T41" s="48"/>
      <c r="U41" s="48"/>
      <c r="V41" s="39"/>
      <c r="W41" s="39"/>
      <c r="X41" s="26"/>
      <c r="Y41" s="26"/>
    </row>
    <row r="42" spans="1:25" ht="15.75" customHeight="1">
      <c r="A42" s="117">
        <v>32</v>
      </c>
      <c r="B42" s="119" t="s">
        <v>38</v>
      </c>
      <c r="C42" s="125">
        <v>874000</v>
      </c>
      <c r="D42" s="51">
        <v>8000</v>
      </c>
      <c r="E42" s="51">
        <v>86000</v>
      </c>
      <c r="F42" s="51">
        <v>617300</v>
      </c>
      <c r="G42" s="51">
        <v>31500</v>
      </c>
      <c r="H42" s="54">
        <v>0</v>
      </c>
      <c r="I42" s="51">
        <v>20000</v>
      </c>
      <c r="J42" s="51">
        <v>55200</v>
      </c>
      <c r="K42" s="51">
        <v>44000</v>
      </c>
      <c r="L42" s="54">
        <v>0</v>
      </c>
      <c r="M42" s="51">
        <v>10000</v>
      </c>
      <c r="N42" s="51">
        <f>N43+N44+N45+N46+N47</f>
        <v>0</v>
      </c>
      <c r="O42" s="51">
        <v>2000</v>
      </c>
      <c r="P42" s="51"/>
      <c r="Q42" s="47"/>
      <c r="R42" s="47"/>
      <c r="S42" s="47"/>
      <c r="T42" s="47"/>
      <c r="U42" s="47"/>
      <c r="V42" s="38">
        <v>880000</v>
      </c>
      <c r="W42" s="38">
        <v>880000</v>
      </c>
      <c r="X42" s="26"/>
      <c r="Y42" s="26"/>
    </row>
    <row r="43" spans="1:25" ht="15.75" customHeight="1">
      <c r="A43" s="117">
        <v>321</v>
      </c>
      <c r="B43" s="112" t="s">
        <v>63</v>
      </c>
      <c r="C43" s="125">
        <v>29000</v>
      </c>
      <c r="D43" s="54">
        <v>0</v>
      </c>
      <c r="E43" s="136">
        <v>0</v>
      </c>
      <c r="F43" s="51">
        <v>20000</v>
      </c>
      <c r="G43" s="51">
        <v>1000</v>
      </c>
      <c r="H43" s="54">
        <v>0</v>
      </c>
      <c r="I43" s="51">
        <v>5000</v>
      </c>
      <c r="J43" s="136">
        <v>0</v>
      </c>
      <c r="K43" s="51">
        <v>3000</v>
      </c>
      <c r="L43" s="54">
        <v>0</v>
      </c>
      <c r="M43" s="54">
        <v>0</v>
      </c>
      <c r="N43" s="136">
        <v>0</v>
      </c>
      <c r="O43" s="136">
        <v>0</v>
      </c>
      <c r="P43" s="136"/>
      <c r="Q43" s="47"/>
      <c r="R43" s="47"/>
      <c r="S43" s="47"/>
      <c r="T43" s="47"/>
      <c r="U43" s="47"/>
      <c r="V43" s="38"/>
      <c r="W43" s="38"/>
      <c r="X43" s="26"/>
      <c r="Y43" s="26"/>
    </row>
    <row r="44" spans="1:25" ht="15.75" customHeight="1">
      <c r="A44" s="134">
        <v>322</v>
      </c>
      <c r="B44" s="115" t="s">
        <v>90</v>
      </c>
      <c r="C44" s="125">
        <v>604000</v>
      </c>
      <c r="D44" s="54">
        <v>0</v>
      </c>
      <c r="E44" s="51">
        <v>68000</v>
      </c>
      <c r="F44" s="51">
        <v>488500</v>
      </c>
      <c r="G44" s="51">
        <v>22500</v>
      </c>
      <c r="H44" s="54">
        <v>0</v>
      </c>
      <c r="I44" s="51">
        <v>5000</v>
      </c>
      <c r="J44" s="51">
        <v>0</v>
      </c>
      <c r="K44" s="51">
        <v>8000</v>
      </c>
      <c r="L44" s="54">
        <v>0</v>
      </c>
      <c r="M44" s="51">
        <v>10000</v>
      </c>
      <c r="N44" s="51">
        <v>0</v>
      </c>
      <c r="O44" s="51">
        <v>2000</v>
      </c>
      <c r="P44" s="51"/>
      <c r="Q44" s="32"/>
      <c r="R44" s="32"/>
      <c r="S44" s="32"/>
      <c r="T44" s="32"/>
      <c r="U44" s="32"/>
      <c r="V44" s="39"/>
      <c r="W44" s="39"/>
      <c r="X44" s="26"/>
      <c r="Y44" s="26"/>
    </row>
    <row r="45" spans="1:25" ht="15.75" customHeight="1">
      <c r="A45" s="134">
        <v>323</v>
      </c>
      <c r="B45" s="115" t="s">
        <v>64</v>
      </c>
      <c r="C45" s="125">
        <v>101500</v>
      </c>
      <c r="D45" s="51">
        <v>8000</v>
      </c>
      <c r="E45" s="51">
        <v>8000</v>
      </c>
      <c r="F45" s="51">
        <v>11300</v>
      </c>
      <c r="G45" s="51">
        <v>6000</v>
      </c>
      <c r="H45" s="54">
        <v>0</v>
      </c>
      <c r="I45" s="51">
        <v>0</v>
      </c>
      <c r="J45" s="51">
        <v>55200</v>
      </c>
      <c r="K45" s="51">
        <v>13000</v>
      </c>
      <c r="L45" s="54">
        <v>0</v>
      </c>
      <c r="M45" s="54">
        <v>0</v>
      </c>
      <c r="N45" s="54">
        <v>0</v>
      </c>
      <c r="O45" s="54">
        <v>0</v>
      </c>
      <c r="P45" s="54"/>
      <c r="Q45" s="32"/>
      <c r="R45" s="32"/>
      <c r="S45" s="32"/>
      <c r="T45" s="32"/>
      <c r="U45" s="32"/>
      <c r="V45" s="39"/>
      <c r="W45" s="39"/>
      <c r="X45" s="26"/>
      <c r="Y45" s="26"/>
    </row>
    <row r="46" spans="1:25" ht="15.75" customHeight="1">
      <c r="A46" s="134">
        <v>324</v>
      </c>
      <c r="B46" s="115" t="s">
        <v>96</v>
      </c>
      <c r="C46" s="125">
        <v>57500</v>
      </c>
      <c r="D46" s="54">
        <v>0</v>
      </c>
      <c r="E46" s="54">
        <v>0</v>
      </c>
      <c r="F46" s="51">
        <v>57500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/>
      <c r="Q46" s="32"/>
      <c r="R46" s="32"/>
      <c r="S46" s="32"/>
      <c r="T46" s="32"/>
      <c r="U46" s="32"/>
      <c r="V46" s="39"/>
      <c r="W46" s="39"/>
      <c r="X46" s="26"/>
      <c r="Y46" s="26"/>
    </row>
    <row r="47" spans="1:25" ht="15.75" customHeight="1">
      <c r="A47" s="134">
        <v>329</v>
      </c>
      <c r="B47" s="115" t="s">
        <v>13</v>
      </c>
      <c r="C47" s="125">
        <v>82000</v>
      </c>
      <c r="D47" s="54">
        <v>0</v>
      </c>
      <c r="E47" s="51">
        <v>10000</v>
      </c>
      <c r="F47" s="51">
        <v>40000</v>
      </c>
      <c r="G47" s="51">
        <v>2000</v>
      </c>
      <c r="H47" s="54">
        <v>0</v>
      </c>
      <c r="I47" s="51">
        <v>10000</v>
      </c>
      <c r="J47" s="51">
        <v>0</v>
      </c>
      <c r="K47" s="51">
        <v>20000</v>
      </c>
      <c r="L47" s="54">
        <v>0</v>
      </c>
      <c r="M47" s="54">
        <v>0</v>
      </c>
      <c r="N47" s="54">
        <v>0</v>
      </c>
      <c r="O47" s="54">
        <v>0</v>
      </c>
      <c r="P47" s="54"/>
      <c r="Q47" s="32"/>
      <c r="R47" s="32"/>
      <c r="S47" s="32"/>
      <c r="T47" s="32"/>
      <c r="U47" s="32"/>
      <c r="V47" s="39"/>
      <c r="W47" s="39"/>
      <c r="X47" s="26"/>
      <c r="Y47" s="26"/>
    </row>
    <row r="48" spans="1:25" ht="20.25" customHeight="1">
      <c r="A48" s="117">
        <v>42</v>
      </c>
      <c r="B48" s="118" t="s">
        <v>42</v>
      </c>
      <c r="C48" s="125">
        <f>C49+C50</f>
        <v>52000</v>
      </c>
      <c r="D48" s="51">
        <v>0</v>
      </c>
      <c r="E48" s="51">
        <v>0</v>
      </c>
      <c r="F48" s="51">
        <v>38000</v>
      </c>
      <c r="G48" s="51">
        <v>5000</v>
      </c>
      <c r="H48" s="51">
        <v>0</v>
      </c>
      <c r="I48" s="51">
        <v>5000</v>
      </c>
      <c r="J48" s="51">
        <v>0</v>
      </c>
      <c r="K48" s="51">
        <v>0</v>
      </c>
      <c r="L48" s="51">
        <v>0</v>
      </c>
      <c r="M48" s="51">
        <v>0</v>
      </c>
      <c r="N48" s="51">
        <v>4000</v>
      </c>
      <c r="O48" s="110">
        <v>0</v>
      </c>
      <c r="P48" s="110"/>
      <c r="Q48" s="57"/>
      <c r="R48" s="57"/>
      <c r="S48" s="57"/>
      <c r="T48" s="57"/>
      <c r="U48" s="57"/>
      <c r="V48" s="38">
        <v>52000</v>
      </c>
      <c r="W48" s="38">
        <v>52000</v>
      </c>
      <c r="X48" s="26"/>
      <c r="Y48" s="26"/>
    </row>
    <row r="49" spans="1:25" ht="20.25" customHeight="1">
      <c r="A49" s="117">
        <v>422</v>
      </c>
      <c r="B49" s="118" t="s">
        <v>94</v>
      </c>
      <c r="C49" s="125">
        <v>39000</v>
      </c>
      <c r="D49" s="51">
        <v>0</v>
      </c>
      <c r="E49" s="51">
        <v>0</v>
      </c>
      <c r="F49" s="51">
        <v>32000</v>
      </c>
      <c r="G49" s="51">
        <v>0</v>
      </c>
      <c r="H49" s="51">
        <v>0</v>
      </c>
      <c r="I49" s="51">
        <v>3000</v>
      </c>
      <c r="J49" s="51">
        <v>0</v>
      </c>
      <c r="K49" s="51">
        <v>0</v>
      </c>
      <c r="L49" s="51">
        <v>0</v>
      </c>
      <c r="M49" s="51">
        <v>0</v>
      </c>
      <c r="N49" s="51">
        <v>4000</v>
      </c>
      <c r="O49" s="51">
        <v>0</v>
      </c>
      <c r="P49" s="51"/>
      <c r="Q49" s="57"/>
      <c r="R49" s="57"/>
      <c r="S49" s="57"/>
      <c r="T49" s="57"/>
      <c r="U49" s="57"/>
      <c r="V49" s="38"/>
      <c r="W49" s="38"/>
      <c r="X49" s="26"/>
      <c r="Y49" s="26"/>
    </row>
    <row r="50" spans="1:25" ht="15.75" customHeight="1">
      <c r="A50" s="134">
        <v>424</v>
      </c>
      <c r="B50" s="115" t="s">
        <v>95</v>
      </c>
      <c r="C50" s="125">
        <v>13000</v>
      </c>
      <c r="D50" s="51">
        <v>0</v>
      </c>
      <c r="E50" s="51">
        <v>0</v>
      </c>
      <c r="F50" s="51">
        <v>6000</v>
      </c>
      <c r="G50" s="51">
        <v>5000</v>
      </c>
      <c r="H50" s="51">
        <v>0</v>
      </c>
      <c r="I50" s="51">
        <v>2000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/>
      <c r="Q50" s="47"/>
      <c r="R50" s="47"/>
      <c r="S50" s="47"/>
      <c r="T50" s="47"/>
      <c r="U50" s="47"/>
      <c r="V50" s="39"/>
      <c r="W50" s="39"/>
      <c r="X50" s="26"/>
      <c r="Y50" s="26"/>
    </row>
    <row r="51" spans="1:25" ht="15.75" customHeight="1">
      <c r="A51" s="135"/>
      <c r="B51" s="122" t="s">
        <v>112</v>
      </c>
      <c r="C51" s="124">
        <f aca="true" t="shared" si="2" ref="C51:O51">C48+C42+C39</f>
        <v>932500</v>
      </c>
      <c r="D51" s="51">
        <f t="shared" si="2"/>
        <v>8000</v>
      </c>
      <c r="E51" s="51">
        <f t="shared" si="2"/>
        <v>86000</v>
      </c>
      <c r="F51" s="51">
        <f t="shared" si="2"/>
        <v>657000</v>
      </c>
      <c r="G51" s="51">
        <f t="shared" si="2"/>
        <v>40000</v>
      </c>
      <c r="H51" s="54">
        <f t="shared" si="2"/>
        <v>0</v>
      </c>
      <c r="I51" s="51">
        <f t="shared" si="2"/>
        <v>25000</v>
      </c>
      <c r="J51" s="51">
        <f t="shared" si="2"/>
        <v>55200</v>
      </c>
      <c r="K51" s="51">
        <f t="shared" si="2"/>
        <v>45300</v>
      </c>
      <c r="L51" s="54">
        <f t="shared" si="2"/>
        <v>0</v>
      </c>
      <c r="M51" s="51">
        <f t="shared" si="2"/>
        <v>10000</v>
      </c>
      <c r="N51" s="51">
        <f t="shared" si="2"/>
        <v>4000</v>
      </c>
      <c r="O51" s="51">
        <f t="shared" si="2"/>
        <v>2000</v>
      </c>
      <c r="P51" s="51"/>
      <c r="Q51" s="47"/>
      <c r="R51" s="47"/>
      <c r="S51" s="47"/>
      <c r="T51" s="47"/>
      <c r="U51" s="47"/>
      <c r="V51" s="47">
        <f>V48+V42+V39</f>
        <v>940000</v>
      </c>
      <c r="W51" s="38">
        <f>W39+W42+W48</f>
        <v>940000</v>
      </c>
      <c r="X51" s="26"/>
      <c r="Y51" s="26"/>
    </row>
    <row r="52" spans="1:25" ht="15.75" customHeight="1">
      <c r="A52" s="26"/>
      <c r="B52" s="26"/>
      <c r="C52" s="26"/>
      <c r="D52" s="44"/>
      <c r="E52" s="44"/>
      <c r="F52" s="44"/>
      <c r="G52" s="44"/>
      <c r="H52" s="270"/>
      <c r="I52" s="44"/>
      <c r="J52" s="44"/>
      <c r="K52" s="44"/>
      <c r="L52" s="44"/>
      <c r="M52" s="44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</row>
    <row r="53" spans="1:25" ht="15.75" customHeight="1">
      <c r="A53" s="58"/>
      <c r="B53" s="59"/>
      <c r="C53" s="59"/>
      <c r="D53" s="59"/>
      <c r="E53" s="77"/>
      <c r="F53" s="59"/>
      <c r="G53" s="59"/>
      <c r="H53" s="59"/>
      <c r="I53" s="59"/>
      <c r="J53" s="59"/>
      <c r="K53" s="59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1"/>
      <c r="W53" s="61"/>
      <c r="X53" s="61"/>
      <c r="Y53" s="62"/>
    </row>
    <row r="54" spans="1:25" ht="15.75" customHeight="1">
      <c r="A54" s="108"/>
      <c r="B54" s="64"/>
      <c r="C54" s="61"/>
      <c r="D54" s="65"/>
      <c r="E54" s="61"/>
      <c r="F54" s="61"/>
      <c r="G54" s="61"/>
      <c r="H54" s="60"/>
      <c r="I54" s="61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1"/>
      <c r="W54" s="61"/>
      <c r="X54" s="61"/>
      <c r="Y54" s="66"/>
    </row>
    <row r="55" spans="1:25" ht="15.75" customHeight="1">
      <c r="A55" s="58" t="s">
        <v>31</v>
      </c>
      <c r="B55" s="59"/>
      <c r="C55" s="59"/>
      <c r="D55" s="59"/>
      <c r="E55" s="77" t="s">
        <v>32</v>
      </c>
      <c r="F55" s="59"/>
      <c r="G55" s="104"/>
      <c r="H55" s="104"/>
      <c r="I55" s="104"/>
      <c r="J55" s="104"/>
      <c r="K55" s="104"/>
      <c r="L55" s="60"/>
      <c r="M55" s="86"/>
      <c r="N55" s="86"/>
      <c r="O55" s="86"/>
      <c r="P55" s="86"/>
      <c r="Q55" s="86"/>
      <c r="R55" s="86"/>
      <c r="S55" s="86"/>
      <c r="T55" s="86"/>
      <c r="U55" s="86"/>
      <c r="V55" s="60"/>
      <c r="W55" s="61"/>
      <c r="X55" s="61"/>
      <c r="Y55" s="62"/>
    </row>
    <row r="56" spans="1:25" ht="15.75" customHeight="1">
      <c r="A56" s="63"/>
      <c r="B56" s="64"/>
      <c r="C56" s="61"/>
      <c r="D56" s="65"/>
      <c r="E56" s="61"/>
      <c r="F56" s="61"/>
      <c r="G56" s="67"/>
      <c r="H56" s="67"/>
      <c r="I56" s="67"/>
      <c r="J56" s="67"/>
      <c r="K56" s="67"/>
      <c r="L56" s="68"/>
      <c r="M56" s="76"/>
      <c r="N56" s="86"/>
      <c r="O56" s="86"/>
      <c r="P56" s="86"/>
      <c r="Q56" s="86"/>
      <c r="R56" s="86"/>
      <c r="S56" s="86"/>
      <c r="T56" s="86"/>
      <c r="U56" s="86"/>
      <c r="V56" s="61"/>
      <c r="W56" s="61"/>
      <c r="X56" s="61"/>
      <c r="Y56" s="62"/>
    </row>
    <row r="57" spans="1:25" ht="33.75" customHeight="1">
      <c r="A57" s="165" t="s">
        <v>33</v>
      </c>
      <c r="B57" s="165" t="s">
        <v>20</v>
      </c>
      <c r="C57" s="131" t="s">
        <v>85</v>
      </c>
      <c r="D57" s="169" t="s">
        <v>34</v>
      </c>
      <c r="E57" s="166" t="s">
        <v>35</v>
      </c>
      <c r="F57" s="166" t="s">
        <v>36</v>
      </c>
      <c r="G57" s="132" t="s">
        <v>23</v>
      </c>
      <c r="H57" s="166" t="s">
        <v>24</v>
      </c>
      <c r="I57" s="132" t="s">
        <v>11</v>
      </c>
      <c r="J57" s="132" t="s">
        <v>97</v>
      </c>
      <c r="K57" s="132" t="s">
        <v>25</v>
      </c>
      <c r="L57" s="167" t="s">
        <v>37</v>
      </c>
      <c r="M57" s="167" t="s">
        <v>26</v>
      </c>
      <c r="N57" s="167" t="s">
        <v>54</v>
      </c>
      <c r="O57" s="167" t="s">
        <v>60</v>
      </c>
      <c r="P57" s="167"/>
      <c r="Q57" s="100"/>
      <c r="R57" s="100"/>
      <c r="S57" s="100"/>
      <c r="T57" s="100"/>
      <c r="U57" s="34" t="s">
        <v>61</v>
      </c>
      <c r="V57" s="34" t="s">
        <v>73</v>
      </c>
      <c r="W57" s="34" t="s">
        <v>73</v>
      </c>
      <c r="X57" s="26"/>
      <c r="Y57" s="26"/>
    </row>
    <row r="58" spans="1:25" ht="15.75" customHeight="1">
      <c r="A58" s="139">
        <v>32</v>
      </c>
      <c r="B58" s="140" t="s">
        <v>38</v>
      </c>
      <c r="C58" s="137">
        <v>62000</v>
      </c>
      <c r="D58" s="138">
        <v>62000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38">
        <v>80000</v>
      </c>
      <c r="W58" s="38">
        <v>80000</v>
      </c>
      <c r="X58" s="26"/>
      <c r="Y58" s="26"/>
    </row>
    <row r="59" spans="1:25" ht="15.75" customHeight="1">
      <c r="A59" s="141">
        <v>322</v>
      </c>
      <c r="B59" s="115" t="s">
        <v>90</v>
      </c>
      <c r="C59" s="137">
        <v>62000</v>
      </c>
      <c r="D59" s="138">
        <v>62000</v>
      </c>
      <c r="E59" s="137">
        <v>0</v>
      </c>
      <c r="F59" s="137">
        <v>0</v>
      </c>
      <c r="G59" s="137">
        <v>0</v>
      </c>
      <c r="H59" s="137">
        <v>0</v>
      </c>
      <c r="I59" s="137">
        <v>0</v>
      </c>
      <c r="J59" s="137">
        <v>0</v>
      </c>
      <c r="K59" s="137">
        <v>0</v>
      </c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38"/>
      <c r="W59" s="38"/>
      <c r="X59" s="26"/>
      <c r="Y59" s="26"/>
    </row>
    <row r="60" spans="1:25" ht="15.75" customHeight="1">
      <c r="A60" s="142">
        <v>323</v>
      </c>
      <c r="B60" s="115" t="s">
        <v>64</v>
      </c>
      <c r="C60" s="137">
        <v>20000</v>
      </c>
      <c r="D60" s="138">
        <v>20000</v>
      </c>
      <c r="E60" s="137"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39"/>
      <c r="W60" s="39"/>
      <c r="X60" s="26"/>
      <c r="Y60" s="26"/>
    </row>
    <row r="61" spans="1:25" ht="15.75" customHeight="1">
      <c r="A61" s="72"/>
      <c r="B61" s="73" t="s">
        <v>39</v>
      </c>
      <c r="C61" s="137">
        <f>C58+C60</f>
        <v>82000</v>
      </c>
      <c r="D61" s="138">
        <f>D58+D60</f>
        <v>82000</v>
      </c>
      <c r="E61" s="70">
        <f aca="true" t="shared" si="3" ref="E61:K61">E58</f>
        <v>0</v>
      </c>
      <c r="F61" s="70">
        <f t="shared" si="3"/>
        <v>0</v>
      </c>
      <c r="G61" s="70">
        <f t="shared" si="3"/>
        <v>0</v>
      </c>
      <c r="H61" s="70">
        <f t="shared" si="3"/>
        <v>0</v>
      </c>
      <c r="I61" s="70">
        <f t="shared" si="3"/>
        <v>0</v>
      </c>
      <c r="J61" s="70">
        <f t="shared" si="3"/>
        <v>0</v>
      </c>
      <c r="K61" s="70">
        <f t="shared" si="3"/>
        <v>0</v>
      </c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38">
        <v>80000</v>
      </c>
      <c r="W61" s="38">
        <v>80000</v>
      </c>
      <c r="X61" s="26"/>
      <c r="Y61" s="26"/>
    </row>
    <row r="62" spans="1:25" ht="15.75" customHeight="1">
      <c r="A62" s="97"/>
      <c r="B62" s="96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44"/>
      <c r="W62" s="88"/>
      <c r="X62" s="26"/>
      <c r="Y62" s="26"/>
    </row>
    <row r="63" spans="1:25" ht="15.75" customHeight="1">
      <c r="A63" s="58" t="s">
        <v>31</v>
      </c>
      <c r="B63" s="59"/>
      <c r="C63" s="59"/>
      <c r="D63" s="59"/>
      <c r="E63" s="77" t="s">
        <v>68</v>
      </c>
      <c r="F63" s="95" t="s">
        <v>69</v>
      </c>
      <c r="G63" s="93"/>
      <c r="H63" s="94"/>
      <c r="I63" s="93"/>
      <c r="J63" s="93"/>
      <c r="K63" s="93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1"/>
      <c r="W63" s="89"/>
      <c r="X63" s="26"/>
      <c r="Y63" s="26"/>
    </row>
    <row r="64" spans="1:25" ht="35.25" customHeight="1">
      <c r="A64" s="165" t="s">
        <v>33</v>
      </c>
      <c r="B64" s="165" t="s">
        <v>20</v>
      </c>
      <c r="C64" s="131" t="s">
        <v>85</v>
      </c>
      <c r="D64" s="166" t="s">
        <v>78</v>
      </c>
      <c r="E64" s="166" t="s">
        <v>35</v>
      </c>
      <c r="F64" s="166" t="s">
        <v>36</v>
      </c>
      <c r="G64" s="132" t="s">
        <v>23</v>
      </c>
      <c r="H64" s="166" t="s">
        <v>24</v>
      </c>
      <c r="I64" s="132" t="s">
        <v>11</v>
      </c>
      <c r="J64" s="132" t="s">
        <v>97</v>
      </c>
      <c r="K64" s="132" t="s">
        <v>25</v>
      </c>
      <c r="L64" s="167" t="s">
        <v>37</v>
      </c>
      <c r="M64" s="167" t="s">
        <v>26</v>
      </c>
      <c r="N64" s="167" t="s">
        <v>54</v>
      </c>
      <c r="O64" s="167" t="s">
        <v>60</v>
      </c>
      <c r="P64" s="167"/>
      <c r="Q64" s="168" t="s">
        <v>79</v>
      </c>
      <c r="R64" s="168"/>
      <c r="S64" s="168"/>
      <c r="T64" s="168"/>
      <c r="U64" s="34"/>
      <c r="V64" s="34" t="s">
        <v>61</v>
      </c>
      <c r="W64" s="34" t="s">
        <v>73</v>
      </c>
      <c r="X64" s="26"/>
      <c r="Y64" s="26"/>
    </row>
    <row r="65" spans="1:25" ht="15.75" customHeight="1">
      <c r="A65" s="157">
        <v>31</v>
      </c>
      <c r="B65" s="143" t="s">
        <v>41</v>
      </c>
      <c r="C65" s="144">
        <v>193400</v>
      </c>
      <c r="D65" s="138">
        <v>71680</v>
      </c>
      <c r="E65" s="159">
        <v>0</v>
      </c>
      <c r="F65" s="159">
        <v>0</v>
      </c>
      <c r="G65" s="159">
        <v>0</v>
      </c>
      <c r="H65" s="159">
        <v>0</v>
      </c>
      <c r="I65" s="159">
        <v>0</v>
      </c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/>
      <c r="Q65" s="138">
        <v>121720</v>
      </c>
      <c r="R65" s="138"/>
      <c r="S65" s="138"/>
      <c r="T65" s="138"/>
      <c r="U65" s="70"/>
      <c r="V65" s="38">
        <v>195000</v>
      </c>
      <c r="W65" s="38">
        <v>195000</v>
      </c>
      <c r="X65" s="26"/>
      <c r="Y65" s="26"/>
    </row>
    <row r="66" spans="1:25" ht="15.75" customHeight="1">
      <c r="A66" s="145">
        <v>311</v>
      </c>
      <c r="B66" s="146" t="s">
        <v>91</v>
      </c>
      <c r="C66" s="144">
        <v>160000</v>
      </c>
      <c r="D66" s="138">
        <v>58780</v>
      </c>
      <c r="E66" s="159">
        <v>0</v>
      </c>
      <c r="F66" s="159">
        <v>0</v>
      </c>
      <c r="G66" s="159">
        <v>0</v>
      </c>
      <c r="H66" s="159">
        <v>0</v>
      </c>
      <c r="I66" s="159">
        <v>0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/>
      <c r="Q66" s="138">
        <v>101220</v>
      </c>
      <c r="R66" s="138"/>
      <c r="S66" s="138"/>
      <c r="T66" s="138"/>
      <c r="U66" s="70"/>
      <c r="V66" s="38"/>
      <c r="W66" s="38"/>
      <c r="X66" s="26"/>
      <c r="Y66" s="26"/>
    </row>
    <row r="67" spans="1:23" ht="15.75" customHeight="1">
      <c r="A67" s="134">
        <v>313</v>
      </c>
      <c r="B67" s="148" t="s">
        <v>92</v>
      </c>
      <c r="C67" s="144">
        <v>22400</v>
      </c>
      <c r="D67" s="138">
        <v>8230</v>
      </c>
      <c r="E67" s="159">
        <v>0</v>
      </c>
      <c r="F67" s="159">
        <v>0</v>
      </c>
      <c r="G67" s="159">
        <v>0</v>
      </c>
      <c r="H67" s="159">
        <v>0</v>
      </c>
      <c r="I67" s="159">
        <v>0</v>
      </c>
      <c r="J67" s="159">
        <v>0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59"/>
      <c r="Q67" s="138">
        <v>14170</v>
      </c>
      <c r="R67" s="138"/>
      <c r="S67" s="138"/>
      <c r="T67" s="138"/>
      <c r="U67" s="70"/>
      <c r="V67" s="39"/>
      <c r="W67" s="39"/>
    </row>
    <row r="68" spans="1:23" ht="15.75" customHeight="1">
      <c r="A68" s="149">
        <v>312</v>
      </c>
      <c r="B68" s="150" t="s">
        <v>12</v>
      </c>
      <c r="C68" s="144">
        <v>11000</v>
      </c>
      <c r="D68" s="151">
        <v>4670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/>
      <c r="Q68" s="147">
        <v>6330</v>
      </c>
      <c r="R68" s="147"/>
      <c r="S68" s="147"/>
      <c r="T68" s="147"/>
      <c r="U68" s="70"/>
      <c r="V68" s="39"/>
      <c r="W68" s="39"/>
    </row>
    <row r="69" spans="1:23" ht="15.75" customHeight="1">
      <c r="A69" s="158">
        <v>32</v>
      </c>
      <c r="B69" s="154" t="s">
        <v>38</v>
      </c>
      <c r="C69" s="144">
        <f aca="true" t="shared" si="4" ref="C69:O69">C70+C71</f>
        <v>9400</v>
      </c>
      <c r="D69" s="147">
        <f t="shared" si="4"/>
        <v>3450</v>
      </c>
      <c r="E69" s="99">
        <f t="shared" si="4"/>
        <v>0</v>
      </c>
      <c r="F69" s="99">
        <f t="shared" si="4"/>
        <v>0</v>
      </c>
      <c r="G69" s="99">
        <f t="shared" si="4"/>
        <v>0</v>
      </c>
      <c r="H69" s="99">
        <f t="shared" si="4"/>
        <v>0</v>
      </c>
      <c r="I69" s="99">
        <f t="shared" si="4"/>
        <v>0</v>
      </c>
      <c r="J69" s="99">
        <f t="shared" si="4"/>
        <v>0</v>
      </c>
      <c r="K69" s="99">
        <f t="shared" si="4"/>
        <v>0</v>
      </c>
      <c r="L69" s="99">
        <f t="shared" si="4"/>
        <v>0</v>
      </c>
      <c r="M69" s="99">
        <f t="shared" si="4"/>
        <v>0</v>
      </c>
      <c r="N69" s="99">
        <f t="shared" si="4"/>
        <v>0</v>
      </c>
      <c r="O69" s="99">
        <f t="shared" si="4"/>
        <v>0</v>
      </c>
      <c r="P69" s="99"/>
      <c r="Q69" s="147">
        <v>5950</v>
      </c>
      <c r="R69" s="147"/>
      <c r="S69" s="147"/>
      <c r="T69" s="147"/>
      <c r="U69" s="70"/>
      <c r="V69" s="38">
        <v>9400</v>
      </c>
      <c r="W69" s="38">
        <v>9400</v>
      </c>
    </row>
    <row r="70" spans="1:23" ht="15.75" customHeight="1">
      <c r="A70" s="149">
        <v>321</v>
      </c>
      <c r="B70" s="146" t="s">
        <v>63</v>
      </c>
      <c r="C70" s="144">
        <v>8900</v>
      </c>
      <c r="D70" s="147">
        <v>3270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/>
      <c r="Q70" s="147">
        <v>5630</v>
      </c>
      <c r="R70" s="147"/>
      <c r="S70" s="147"/>
      <c r="T70" s="147"/>
      <c r="U70" s="70"/>
      <c r="V70" s="39"/>
      <c r="W70" s="39"/>
    </row>
    <row r="71" spans="1:23" ht="19.5" customHeight="1">
      <c r="A71" s="155">
        <v>323</v>
      </c>
      <c r="B71" s="146" t="s">
        <v>64</v>
      </c>
      <c r="C71" s="144">
        <v>500</v>
      </c>
      <c r="D71" s="147">
        <v>180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/>
      <c r="Q71" s="147">
        <v>320</v>
      </c>
      <c r="R71" s="147"/>
      <c r="S71" s="147"/>
      <c r="T71" s="147"/>
      <c r="U71" s="70"/>
      <c r="V71" s="39"/>
      <c r="W71" s="39"/>
    </row>
    <row r="72" spans="1:23" ht="19.5" customHeight="1">
      <c r="A72" s="152"/>
      <c r="B72" s="156" t="s">
        <v>111</v>
      </c>
      <c r="C72" s="144">
        <f aca="true" t="shared" si="5" ref="C72:O72">C65+C69</f>
        <v>202800</v>
      </c>
      <c r="D72" s="138">
        <f t="shared" si="5"/>
        <v>75130</v>
      </c>
      <c r="E72" s="159">
        <f t="shared" si="5"/>
        <v>0</v>
      </c>
      <c r="F72" s="159">
        <f t="shared" si="5"/>
        <v>0</v>
      </c>
      <c r="G72" s="159">
        <f t="shared" si="5"/>
        <v>0</v>
      </c>
      <c r="H72" s="159">
        <f t="shared" si="5"/>
        <v>0</v>
      </c>
      <c r="I72" s="159">
        <f t="shared" si="5"/>
        <v>0</v>
      </c>
      <c r="J72" s="159">
        <f t="shared" si="5"/>
        <v>0</v>
      </c>
      <c r="K72" s="159">
        <f t="shared" si="5"/>
        <v>0</v>
      </c>
      <c r="L72" s="159">
        <f t="shared" si="5"/>
        <v>0</v>
      </c>
      <c r="M72" s="159">
        <f t="shared" si="5"/>
        <v>0</v>
      </c>
      <c r="N72" s="159">
        <f t="shared" si="5"/>
        <v>0</v>
      </c>
      <c r="O72" s="159">
        <f t="shared" si="5"/>
        <v>0</v>
      </c>
      <c r="P72" s="159"/>
      <c r="Q72" s="138">
        <f>Q65+Q69</f>
        <v>127670</v>
      </c>
      <c r="R72" s="138"/>
      <c r="S72" s="138"/>
      <c r="T72" s="138"/>
      <c r="U72" s="70"/>
      <c r="V72" s="38">
        <v>204400</v>
      </c>
      <c r="W72" s="38">
        <v>204400</v>
      </c>
    </row>
    <row r="73" spans="1:23" ht="19.5" customHeight="1">
      <c r="A73" s="109"/>
      <c r="B73" s="105"/>
      <c r="C73" s="87"/>
      <c r="D73" s="87"/>
      <c r="E73" s="87"/>
      <c r="F73" s="90"/>
      <c r="G73" s="87"/>
      <c r="H73" s="87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102"/>
      <c r="W73" s="102"/>
    </row>
    <row r="74" spans="1:23" ht="19.5" customHeight="1">
      <c r="A74" s="78" t="s">
        <v>62</v>
      </c>
      <c r="B74" s="59"/>
      <c r="C74" s="77" t="s">
        <v>65</v>
      </c>
      <c r="D74" s="59"/>
      <c r="E74" s="95"/>
      <c r="F74" s="107" t="s">
        <v>72</v>
      </c>
      <c r="G74" s="87"/>
      <c r="H74" s="87"/>
      <c r="I74" s="106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27"/>
      <c r="W74" s="27"/>
    </row>
    <row r="75" spans="1:23" ht="37.5" customHeight="1">
      <c r="A75" s="165" t="s">
        <v>33</v>
      </c>
      <c r="B75" s="165" t="s">
        <v>20</v>
      </c>
      <c r="C75" s="166" t="s">
        <v>98</v>
      </c>
      <c r="D75" s="166" t="s">
        <v>34</v>
      </c>
      <c r="E75" s="166" t="s">
        <v>35</v>
      </c>
      <c r="F75" s="166" t="s">
        <v>36</v>
      </c>
      <c r="G75" s="132" t="s">
        <v>23</v>
      </c>
      <c r="H75" s="166" t="s">
        <v>24</v>
      </c>
      <c r="I75" s="132" t="s">
        <v>11</v>
      </c>
      <c r="J75" s="132" t="s">
        <v>97</v>
      </c>
      <c r="K75" s="132" t="s">
        <v>25</v>
      </c>
      <c r="L75" s="167" t="s">
        <v>37</v>
      </c>
      <c r="M75" s="167" t="s">
        <v>26</v>
      </c>
      <c r="N75" s="167" t="s">
        <v>54</v>
      </c>
      <c r="O75" s="167" t="s">
        <v>60</v>
      </c>
      <c r="P75" s="167"/>
      <c r="Q75" s="168" t="s">
        <v>79</v>
      </c>
      <c r="R75" s="168"/>
      <c r="S75" s="168"/>
      <c r="T75" s="168"/>
      <c r="U75" s="167" t="s">
        <v>70</v>
      </c>
      <c r="V75" s="34" t="s">
        <v>61</v>
      </c>
      <c r="W75" s="34" t="s">
        <v>73</v>
      </c>
    </row>
    <row r="76" spans="1:23" ht="19.5" customHeight="1">
      <c r="A76" s="161">
        <v>31</v>
      </c>
      <c r="B76" s="123" t="s">
        <v>41</v>
      </c>
      <c r="C76" s="247">
        <v>12000</v>
      </c>
      <c r="D76" s="247">
        <v>0</v>
      </c>
      <c r="E76" s="247">
        <v>0</v>
      </c>
      <c r="F76" s="247">
        <v>0</v>
      </c>
      <c r="G76" s="247">
        <v>0</v>
      </c>
      <c r="H76" s="247">
        <v>0</v>
      </c>
      <c r="I76" s="247">
        <v>0</v>
      </c>
      <c r="J76" s="247">
        <v>0</v>
      </c>
      <c r="K76" s="247">
        <v>0</v>
      </c>
      <c r="L76" s="247">
        <v>0</v>
      </c>
      <c r="M76" s="247">
        <v>0</v>
      </c>
      <c r="N76" s="247">
        <v>0</v>
      </c>
      <c r="O76" s="247">
        <v>0</v>
      </c>
      <c r="P76" s="247"/>
      <c r="Q76" s="247">
        <v>0</v>
      </c>
      <c r="R76" s="247"/>
      <c r="S76" s="247"/>
      <c r="T76" s="247"/>
      <c r="U76" s="257">
        <v>12000</v>
      </c>
      <c r="V76" s="34"/>
      <c r="W76" s="34"/>
    </row>
    <row r="77" spans="1:23" ht="19.5" customHeight="1">
      <c r="A77" s="161">
        <v>311</v>
      </c>
      <c r="B77" s="146" t="s">
        <v>91</v>
      </c>
      <c r="C77" s="247">
        <v>10000</v>
      </c>
      <c r="D77" s="247">
        <v>0</v>
      </c>
      <c r="E77" s="247">
        <v>0</v>
      </c>
      <c r="F77" s="247">
        <v>0</v>
      </c>
      <c r="G77" s="247">
        <v>0</v>
      </c>
      <c r="H77" s="247">
        <v>0</v>
      </c>
      <c r="I77" s="247">
        <v>0</v>
      </c>
      <c r="J77" s="247">
        <v>0</v>
      </c>
      <c r="K77" s="247">
        <v>0</v>
      </c>
      <c r="L77" s="247">
        <v>0</v>
      </c>
      <c r="M77" s="247">
        <v>0</v>
      </c>
      <c r="N77" s="247">
        <v>0</v>
      </c>
      <c r="O77" s="247">
        <v>0</v>
      </c>
      <c r="P77" s="247"/>
      <c r="Q77" s="247">
        <v>0</v>
      </c>
      <c r="R77" s="247"/>
      <c r="S77" s="247"/>
      <c r="T77" s="247"/>
      <c r="U77" s="257">
        <v>10000</v>
      </c>
      <c r="V77" s="34"/>
      <c r="W77" s="34"/>
    </row>
    <row r="78" spans="1:23" ht="19.5" customHeight="1">
      <c r="A78" s="161">
        <v>313</v>
      </c>
      <c r="B78" s="148" t="s">
        <v>92</v>
      </c>
      <c r="C78" s="247">
        <v>2000</v>
      </c>
      <c r="D78" s="249">
        <v>0</v>
      </c>
      <c r="E78" s="249">
        <v>0</v>
      </c>
      <c r="F78" s="249">
        <v>0</v>
      </c>
      <c r="G78" s="249">
        <v>0</v>
      </c>
      <c r="H78" s="249">
        <v>0</v>
      </c>
      <c r="I78" s="249">
        <v>0</v>
      </c>
      <c r="J78" s="249">
        <v>0</v>
      </c>
      <c r="K78" s="249">
        <v>0</v>
      </c>
      <c r="L78" s="249">
        <v>0</v>
      </c>
      <c r="M78" s="249">
        <v>0</v>
      </c>
      <c r="N78" s="249">
        <v>0</v>
      </c>
      <c r="O78" s="249">
        <v>0</v>
      </c>
      <c r="P78" s="249"/>
      <c r="Q78" s="249">
        <v>0</v>
      </c>
      <c r="R78" s="249"/>
      <c r="S78" s="249"/>
      <c r="T78" s="249"/>
      <c r="U78" s="257">
        <v>2000</v>
      </c>
      <c r="V78" s="34"/>
      <c r="W78" s="34"/>
    </row>
    <row r="79" spans="1:23" ht="19.5" customHeight="1">
      <c r="A79" s="153">
        <v>32</v>
      </c>
      <c r="B79" s="119" t="s">
        <v>38</v>
      </c>
      <c r="C79" s="137">
        <v>49700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/>
      <c r="Q79" s="70">
        <v>0</v>
      </c>
      <c r="R79" s="70"/>
      <c r="S79" s="70"/>
      <c r="T79" s="70"/>
      <c r="U79" s="138">
        <v>49700</v>
      </c>
      <c r="V79" s="38">
        <v>50000</v>
      </c>
      <c r="W79" s="38">
        <v>50000</v>
      </c>
    </row>
    <row r="80" spans="1:23" ht="21.75" customHeight="1">
      <c r="A80" s="162">
        <v>321</v>
      </c>
      <c r="B80" s="112" t="s">
        <v>63</v>
      </c>
      <c r="C80" s="137">
        <v>8700</v>
      </c>
      <c r="D80" s="71"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/>
      <c r="Q80" s="71">
        <v>0</v>
      </c>
      <c r="R80" s="71"/>
      <c r="S80" s="71"/>
      <c r="T80" s="71"/>
      <c r="U80" s="138">
        <v>8700</v>
      </c>
      <c r="V80" s="39"/>
      <c r="W80" s="39"/>
    </row>
    <row r="81" spans="1:23" ht="15.75">
      <c r="A81" s="163">
        <v>323</v>
      </c>
      <c r="B81" s="112" t="s">
        <v>64</v>
      </c>
      <c r="C81" s="137">
        <v>11000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1">
        <v>0</v>
      </c>
      <c r="M81" s="71">
        <v>0</v>
      </c>
      <c r="N81" s="71">
        <v>0</v>
      </c>
      <c r="O81" s="71">
        <v>0</v>
      </c>
      <c r="P81" s="71"/>
      <c r="Q81" s="71">
        <v>0</v>
      </c>
      <c r="R81" s="71"/>
      <c r="S81" s="71"/>
      <c r="T81" s="71"/>
      <c r="U81" s="138">
        <v>11000</v>
      </c>
      <c r="V81" s="39"/>
      <c r="W81" s="39"/>
    </row>
    <row r="82" spans="1:23" ht="12.75">
      <c r="A82" s="163">
        <v>329</v>
      </c>
      <c r="B82" s="259" t="s">
        <v>13</v>
      </c>
      <c r="C82" s="247">
        <f>SUM(D82:U82)</f>
        <v>30000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/>
      <c r="Q82" s="70">
        <v>0</v>
      </c>
      <c r="R82" s="70"/>
      <c r="S82" s="70"/>
      <c r="T82" s="70"/>
      <c r="U82" s="170">
        <v>30000</v>
      </c>
      <c r="V82" s="34"/>
      <c r="W82" s="34"/>
    </row>
    <row r="83" spans="1:23" ht="25.5">
      <c r="A83" s="163">
        <v>42</v>
      </c>
      <c r="B83" s="118" t="s">
        <v>42</v>
      </c>
      <c r="C83" s="248">
        <v>20000</v>
      </c>
      <c r="D83" s="250">
        <v>0</v>
      </c>
      <c r="E83" s="250">
        <v>0</v>
      </c>
      <c r="F83" s="250">
        <v>0</v>
      </c>
      <c r="G83" s="250">
        <v>0</v>
      </c>
      <c r="H83" s="250">
        <v>0</v>
      </c>
      <c r="I83" s="250">
        <v>0</v>
      </c>
      <c r="J83" s="250">
        <v>0</v>
      </c>
      <c r="K83" s="250">
        <v>0</v>
      </c>
      <c r="L83" s="250">
        <v>0</v>
      </c>
      <c r="M83" s="250">
        <v>0</v>
      </c>
      <c r="N83" s="250">
        <v>0</v>
      </c>
      <c r="O83" s="250">
        <v>0</v>
      </c>
      <c r="P83" s="250"/>
      <c r="Q83" s="250">
        <v>0</v>
      </c>
      <c r="R83" s="250"/>
      <c r="S83" s="250"/>
      <c r="T83" s="250"/>
      <c r="U83" s="170">
        <v>20000</v>
      </c>
      <c r="V83" s="111">
        <v>20000</v>
      </c>
      <c r="W83" s="101">
        <v>7000</v>
      </c>
    </row>
    <row r="84" spans="1:23" ht="12.75">
      <c r="A84" s="163">
        <v>422</v>
      </c>
      <c r="B84" s="118" t="s">
        <v>94</v>
      </c>
      <c r="C84" s="248">
        <v>20000</v>
      </c>
      <c r="D84" s="250">
        <v>0</v>
      </c>
      <c r="E84" s="250">
        <v>0</v>
      </c>
      <c r="F84" s="250">
        <v>0</v>
      </c>
      <c r="G84" s="250">
        <v>0</v>
      </c>
      <c r="H84" s="250">
        <v>0</v>
      </c>
      <c r="I84" s="250">
        <v>0</v>
      </c>
      <c r="J84" s="250">
        <v>0</v>
      </c>
      <c r="K84" s="250">
        <v>0</v>
      </c>
      <c r="L84" s="250">
        <v>0</v>
      </c>
      <c r="M84" s="250">
        <v>0</v>
      </c>
      <c r="N84" s="250">
        <v>0</v>
      </c>
      <c r="O84" s="250">
        <v>0</v>
      </c>
      <c r="P84" s="250"/>
      <c r="Q84" s="250">
        <v>0</v>
      </c>
      <c r="R84" s="250"/>
      <c r="S84" s="250"/>
      <c r="T84" s="250"/>
      <c r="U84" s="170">
        <v>20000</v>
      </c>
      <c r="V84" s="111"/>
      <c r="W84" s="101"/>
    </row>
    <row r="85" spans="1:23" ht="12.75">
      <c r="A85" s="152"/>
      <c r="B85" s="122" t="s">
        <v>111</v>
      </c>
      <c r="C85" s="248">
        <f aca="true" t="shared" si="6" ref="C85:O85">C76+C79+C83</f>
        <v>81700</v>
      </c>
      <c r="D85" s="251">
        <f t="shared" si="6"/>
        <v>0</v>
      </c>
      <c r="E85" s="251">
        <f t="shared" si="6"/>
        <v>0</v>
      </c>
      <c r="F85" s="251">
        <f t="shared" si="6"/>
        <v>0</v>
      </c>
      <c r="G85" s="251">
        <f t="shared" si="6"/>
        <v>0</v>
      </c>
      <c r="H85" s="251">
        <f t="shared" si="6"/>
        <v>0</v>
      </c>
      <c r="I85" s="251">
        <f t="shared" si="6"/>
        <v>0</v>
      </c>
      <c r="J85" s="251">
        <f t="shared" si="6"/>
        <v>0</v>
      </c>
      <c r="K85" s="251">
        <f t="shared" si="6"/>
        <v>0</v>
      </c>
      <c r="L85" s="251">
        <f t="shared" si="6"/>
        <v>0</v>
      </c>
      <c r="M85" s="251">
        <f t="shared" si="6"/>
        <v>0</v>
      </c>
      <c r="N85" s="251">
        <f t="shared" si="6"/>
        <v>0</v>
      </c>
      <c r="O85" s="251">
        <f t="shared" si="6"/>
        <v>0</v>
      </c>
      <c r="P85" s="251"/>
      <c r="Q85" s="251">
        <f>Q76+Q79+Q83</f>
        <v>0</v>
      </c>
      <c r="R85" s="251"/>
      <c r="S85" s="251"/>
      <c r="T85" s="251"/>
      <c r="U85" s="170">
        <f>U76+U83+U79</f>
        <v>81700</v>
      </c>
      <c r="V85" s="111">
        <v>70000</v>
      </c>
      <c r="W85" s="101">
        <v>57000</v>
      </c>
    </row>
    <row r="86" spans="1:23" ht="28.5" customHeight="1">
      <c r="A86" s="152"/>
      <c r="B86" s="121"/>
      <c r="C86" s="226" t="s">
        <v>98</v>
      </c>
      <c r="D86" s="33" t="s">
        <v>10</v>
      </c>
      <c r="E86" s="69" t="s">
        <v>35</v>
      </c>
      <c r="F86" s="33" t="s">
        <v>22</v>
      </c>
      <c r="G86" s="33" t="s">
        <v>23</v>
      </c>
      <c r="H86" s="69" t="s">
        <v>24</v>
      </c>
      <c r="I86" s="33" t="s">
        <v>11</v>
      </c>
      <c r="J86" s="132" t="s">
        <v>97</v>
      </c>
      <c r="K86" s="33" t="s">
        <v>25</v>
      </c>
      <c r="L86" s="100" t="s">
        <v>37</v>
      </c>
      <c r="M86" s="100" t="s">
        <v>26</v>
      </c>
      <c r="N86" s="100" t="s">
        <v>55</v>
      </c>
      <c r="O86" s="100" t="s">
        <v>60</v>
      </c>
      <c r="P86" s="100"/>
      <c r="Q86" s="100"/>
      <c r="R86" s="100"/>
      <c r="S86" s="100"/>
      <c r="T86" s="100"/>
      <c r="U86" s="171" t="s">
        <v>71</v>
      </c>
      <c r="V86" s="34" t="s">
        <v>61</v>
      </c>
      <c r="W86" s="34" t="s">
        <v>73</v>
      </c>
    </row>
    <row r="87" spans="1:23" ht="12.75">
      <c r="A87" s="161"/>
      <c r="B87" s="164" t="s">
        <v>40</v>
      </c>
      <c r="C87" s="137">
        <f>C11+C32+C51+C61+C72+C85</f>
        <v>2893000</v>
      </c>
      <c r="D87" s="138">
        <f>D11+D32+D51+D61+D72</f>
        <v>422730</v>
      </c>
      <c r="E87" s="138">
        <f>E11+E32+E61</f>
        <v>549980</v>
      </c>
      <c r="F87" s="138">
        <f>F11+F32+F51+F61+F72</f>
        <v>1099000</v>
      </c>
      <c r="G87" s="138">
        <f>G11+G32+G51+G61+G72</f>
        <v>40000</v>
      </c>
      <c r="H87" s="138">
        <f>H11+H32+H51+H61</f>
        <v>330720</v>
      </c>
      <c r="I87" s="138">
        <f>I11+I32+I51+I61+I72</f>
        <v>25000</v>
      </c>
      <c r="J87" s="138">
        <f>J11+J32+J51+J61+I72</f>
        <v>55200</v>
      </c>
      <c r="K87" s="138">
        <f>K11+K32+K51+K61+K72</f>
        <v>45300</v>
      </c>
      <c r="L87" s="138">
        <f>E51</f>
        <v>86000</v>
      </c>
      <c r="M87" s="138">
        <f>M11+M32+M51+M61+M72</f>
        <v>10000</v>
      </c>
      <c r="N87" s="138">
        <f>N11+N32+N51+N61+N72</f>
        <v>4000</v>
      </c>
      <c r="O87" s="138">
        <f>O11+O32+O51+O61+O72</f>
        <v>15700</v>
      </c>
      <c r="P87" s="138"/>
      <c r="Q87" s="138">
        <f>Q11+Q32+Q51+Q61+Q72</f>
        <v>127670</v>
      </c>
      <c r="R87" s="138"/>
      <c r="S87" s="138"/>
      <c r="T87" s="138"/>
      <c r="U87" s="138">
        <f>U85</f>
        <v>81700</v>
      </c>
      <c r="V87" s="38">
        <f>V11+V32+V51+V61+V72+V85</f>
        <v>2901900</v>
      </c>
      <c r="W87" s="38">
        <f>W11+W32+W51+W61+W72+W85</f>
        <v>2888900</v>
      </c>
    </row>
    <row r="88" spans="1:6" ht="12.75">
      <c r="A88" s="98"/>
      <c r="B88" s="84"/>
      <c r="C88" s="79"/>
      <c r="D88" s="79"/>
      <c r="E88" s="79"/>
      <c r="F88" s="79"/>
    </row>
    <row r="89" spans="1:20" ht="18.75">
      <c r="A89" s="286" t="s">
        <v>108</v>
      </c>
      <c r="B89" s="287"/>
      <c r="C89" s="287"/>
      <c r="D89" s="287"/>
      <c r="E89" s="211"/>
      <c r="F89" s="211"/>
      <c r="G89" s="212"/>
      <c r="H89" s="212"/>
      <c r="I89" s="212"/>
      <c r="J89" s="212"/>
      <c r="K89" s="211"/>
      <c r="L89" s="211"/>
      <c r="M89" s="213"/>
      <c r="N89" s="213"/>
      <c r="O89" s="213"/>
      <c r="P89" s="213"/>
      <c r="Q89" s="213"/>
      <c r="R89" s="213"/>
      <c r="S89" s="213"/>
      <c r="T89" s="213"/>
    </row>
    <row r="90" spans="1:20" ht="36">
      <c r="A90" s="165" t="s">
        <v>33</v>
      </c>
      <c r="B90" s="165" t="s">
        <v>20</v>
      </c>
      <c r="C90" s="229" t="s">
        <v>98</v>
      </c>
      <c r="D90" s="229" t="s">
        <v>101</v>
      </c>
      <c r="E90" s="229"/>
      <c r="F90" s="229"/>
      <c r="G90" s="229"/>
      <c r="H90" s="229"/>
      <c r="I90" s="229"/>
      <c r="J90" s="229"/>
      <c r="K90" s="230"/>
      <c r="L90" s="229"/>
      <c r="M90" s="231" t="s">
        <v>104</v>
      </c>
      <c r="N90" s="231" t="s">
        <v>105</v>
      </c>
      <c r="O90" s="231"/>
      <c r="P90" s="231"/>
      <c r="Q90" s="231"/>
      <c r="R90" s="262"/>
      <c r="S90" s="262"/>
      <c r="T90" s="262"/>
    </row>
    <row r="91" spans="1:20" ht="15.75">
      <c r="A91" s="236">
        <v>3</v>
      </c>
      <c r="B91" s="237" t="s">
        <v>102</v>
      </c>
      <c r="C91" s="252">
        <f>C92+C96</f>
        <v>6410000</v>
      </c>
      <c r="D91" s="253">
        <f>D92+D96</f>
        <v>6410000</v>
      </c>
      <c r="E91" s="214"/>
      <c r="F91" s="214"/>
      <c r="G91" s="214"/>
      <c r="H91" s="214"/>
      <c r="I91" s="214"/>
      <c r="J91" s="214"/>
      <c r="K91" s="214"/>
      <c r="L91" s="214"/>
      <c r="M91" s="253">
        <f>M92+M96</f>
        <v>6410000</v>
      </c>
      <c r="N91" s="253">
        <f>N92+N96</f>
        <v>6410000</v>
      </c>
      <c r="O91" s="215"/>
      <c r="P91" s="215"/>
      <c r="Q91" s="215"/>
      <c r="R91" s="66"/>
      <c r="S91" s="66"/>
      <c r="T91" s="66"/>
    </row>
    <row r="92" spans="1:20" ht="18.75">
      <c r="A92" s="35">
        <v>31</v>
      </c>
      <c r="B92" s="123" t="s">
        <v>41</v>
      </c>
      <c r="C92" s="252">
        <f>SUM(C93:C95)</f>
        <v>6260000</v>
      </c>
      <c r="D92" s="253">
        <f>SUM(D93:D95)</f>
        <v>6260000</v>
      </c>
      <c r="E92" s="216"/>
      <c r="F92" s="216"/>
      <c r="G92" s="216"/>
      <c r="H92" s="216"/>
      <c r="I92" s="216"/>
      <c r="J92" s="216"/>
      <c r="K92" s="216"/>
      <c r="L92" s="216"/>
      <c r="M92" s="253">
        <v>6260000</v>
      </c>
      <c r="N92" s="253">
        <v>6260000</v>
      </c>
      <c r="O92" s="217"/>
      <c r="P92" s="217"/>
      <c r="Q92" s="217"/>
      <c r="R92" s="225"/>
      <c r="S92" s="225"/>
      <c r="T92" s="225"/>
    </row>
    <row r="93" spans="1:20" ht="18.75">
      <c r="A93" s="161">
        <v>311</v>
      </c>
      <c r="B93" s="146" t="s">
        <v>91</v>
      </c>
      <c r="C93" s="252">
        <f>SUM(D93:I93)</f>
        <v>5120000</v>
      </c>
      <c r="D93" s="138">
        <v>5120000</v>
      </c>
      <c r="E93" s="218"/>
      <c r="F93" s="218"/>
      <c r="G93" s="218"/>
      <c r="H93" s="218"/>
      <c r="I93" s="218"/>
      <c r="J93" s="218"/>
      <c r="K93" s="218"/>
      <c r="L93" s="218"/>
      <c r="M93" s="138"/>
      <c r="N93" s="138"/>
      <c r="O93" s="217"/>
      <c r="P93" s="217"/>
      <c r="Q93" s="217"/>
      <c r="R93" s="225"/>
      <c r="S93" s="225"/>
      <c r="T93" s="225"/>
    </row>
    <row r="94" spans="1:20" ht="18.75">
      <c r="A94" s="52">
        <v>312</v>
      </c>
      <c r="B94" s="115" t="s">
        <v>12</v>
      </c>
      <c r="C94" s="252">
        <f>SUM(D94:I94)</f>
        <v>260000</v>
      </c>
      <c r="D94" s="138">
        <v>260000</v>
      </c>
      <c r="E94" s="219"/>
      <c r="F94" s="219"/>
      <c r="G94" s="219"/>
      <c r="H94" s="219"/>
      <c r="I94" s="219"/>
      <c r="J94" s="219"/>
      <c r="K94" s="219"/>
      <c r="L94" s="219"/>
      <c r="M94" s="138"/>
      <c r="N94" s="138"/>
      <c r="O94" s="217"/>
      <c r="P94" s="217"/>
      <c r="Q94" s="217"/>
      <c r="R94" s="225"/>
      <c r="S94" s="225"/>
      <c r="T94" s="225"/>
    </row>
    <row r="95" spans="1:20" ht="18.75">
      <c r="A95" s="134">
        <v>313</v>
      </c>
      <c r="B95" s="116" t="s">
        <v>92</v>
      </c>
      <c r="C95" s="252">
        <f>SUM(D95:I95)</f>
        <v>880000</v>
      </c>
      <c r="D95" s="254">
        <v>880000</v>
      </c>
      <c r="E95" s="220"/>
      <c r="F95" s="220"/>
      <c r="G95" s="220"/>
      <c r="H95" s="220"/>
      <c r="I95" s="220"/>
      <c r="J95" s="220"/>
      <c r="K95" s="220"/>
      <c r="L95" s="220"/>
      <c r="M95" s="253"/>
      <c r="N95" s="253"/>
      <c r="O95" s="188"/>
      <c r="P95" s="188"/>
      <c r="Q95" s="188"/>
      <c r="R95" s="263"/>
      <c r="S95" s="263"/>
      <c r="T95" s="263"/>
    </row>
    <row r="96" spans="1:20" ht="18.75">
      <c r="A96" s="158">
        <v>32</v>
      </c>
      <c r="B96" s="154" t="s">
        <v>38</v>
      </c>
      <c r="C96" s="252">
        <f>SUM(D97:D98)</f>
        <v>150000</v>
      </c>
      <c r="D96" s="253">
        <f>SUM(D97:D98)</f>
        <v>150000</v>
      </c>
      <c r="E96" s="216"/>
      <c r="F96" s="216"/>
      <c r="G96" s="216"/>
      <c r="H96" s="216"/>
      <c r="I96" s="216"/>
      <c r="J96" s="216"/>
      <c r="K96" s="216"/>
      <c r="L96" s="216"/>
      <c r="M96" s="253">
        <v>150000</v>
      </c>
      <c r="N96" s="253">
        <v>150000</v>
      </c>
      <c r="O96" s="217"/>
      <c r="P96" s="217"/>
      <c r="Q96" s="217"/>
      <c r="R96" s="225"/>
      <c r="S96" s="225"/>
      <c r="T96" s="225"/>
    </row>
    <row r="97" spans="1:20" ht="14.25">
      <c r="A97" s="162">
        <v>321</v>
      </c>
      <c r="B97" s="112" t="s">
        <v>63</v>
      </c>
      <c r="C97" s="252">
        <f>SUM(D97:I97)</f>
        <v>128000</v>
      </c>
      <c r="D97" s="138">
        <v>128000</v>
      </c>
      <c r="E97" s="221"/>
      <c r="F97" s="222"/>
      <c r="G97" s="222"/>
      <c r="H97" s="222"/>
      <c r="I97" s="222"/>
      <c r="J97" s="222"/>
      <c r="K97" s="221"/>
      <c r="L97" s="222"/>
      <c r="M97" s="238"/>
      <c r="N97" s="238"/>
      <c r="O97" s="224"/>
      <c r="P97" s="224"/>
      <c r="Q97" s="224"/>
      <c r="R97" s="264"/>
      <c r="S97" s="264"/>
      <c r="T97" s="264"/>
    </row>
    <row r="98" spans="1:20" ht="14.25">
      <c r="A98" s="163">
        <v>329</v>
      </c>
      <c r="B98" s="259" t="s">
        <v>13</v>
      </c>
      <c r="C98" s="252">
        <f>SUM(D98:I98)</f>
        <v>22000</v>
      </c>
      <c r="D98" s="138">
        <v>22000</v>
      </c>
      <c r="E98" s="221"/>
      <c r="F98" s="222"/>
      <c r="G98" s="222"/>
      <c r="H98" s="222"/>
      <c r="I98" s="222"/>
      <c r="J98" s="222"/>
      <c r="K98" s="221"/>
      <c r="L98" s="222"/>
      <c r="M98" s="223"/>
      <c r="N98" s="223"/>
      <c r="O98" s="224"/>
      <c r="P98" s="224"/>
      <c r="Q98" s="224"/>
      <c r="R98" s="264"/>
      <c r="S98" s="264"/>
      <c r="T98" s="264"/>
    </row>
    <row r="99" spans="1:3" ht="12.75">
      <c r="A99" s="271"/>
      <c r="B99" s="271"/>
      <c r="C99" s="271"/>
    </row>
    <row r="100" spans="1:20" ht="18.75">
      <c r="A100" s="288" t="s">
        <v>109</v>
      </c>
      <c r="B100" s="289"/>
      <c r="C100" s="289"/>
      <c r="D100" s="239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</row>
    <row r="101" spans="1:20" ht="51">
      <c r="A101" s="161" t="s">
        <v>33</v>
      </c>
      <c r="B101" s="161" t="s">
        <v>20</v>
      </c>
      <c r="C101" s="226" t="s">
        <v>98</v>
      </c>
      <c r="D101" s="226" t="s">
        <v>103</v>
      </c>
      <c r="E101" s="229"/>
      <c r="F101" s="229"/>
      <c r="G101" s="229"/>
      <c r="H101" s="229"/>
      <c r="I101" s="229"/>
      <c r="J101" s="229"/>
      <c r="K101" s="230"/>
      <c r="L101" s="229"/>
      <c r="M101" s="231" t="s">
        <v>104</v>
      </c>
      <c r="N101" s="231" t="s">
        <v>105</v>
      </c>
      <c r="O101" s="231"/>
      <c r="P101" s="231"/>
      <c r="Q101" s="231"/>
      <c r="R101" s="262"/>
      <c r="S101" s="262"/>
      <c r="T101" s="262"/>
    </row>
    <row r="102" spans="1:20" ht="15.75">
      <c r="A102" s="236">
        <v>3</v>
      </c>
      <c r="B102" s="237" t="s">
        <v>102</v>
      </c>
      <c r="C102" s="252">
        <f>C103</f>
        <v>370000</v>
      </c>
      <c r="D102" s="253">
        <f>D103</f>
        <v>370000</v>
      </c>
      <c r="E102" s="214"/>
      <c r="F102" s="214"/>
      <c r="G102" s="214"/>
      <c r="H102" s="214"/>
      <c r="I102" s="214"/>
      <c r="J102" s="214"/>
      <c r="K102" s="214"/>
      <c r="L102" s="214"/>
      <c r="M102" s="253">
        <v>300000</v>
      </c>
      <c r="N102" s="253">
        <v>300000</v>
      </c>
      <c r="O102" s="214"/>
      <c r="P102" s="214"/>
      <c r="Q102" s="215"/>
      <c r="R102" s="66"/>
      <c r="S102" s="66"/>
      <c r="T102" s="66"/>
    </row>
    <row r="103" spans="1:20" ht="15.75">
      <c r="A103" s="158">
        <v>32</v>
      </c>
      <c r="B103" s="154" t="s">
        <v>38</v>
      </c>
      <c r="C103" s="252">
        <f>C104</f>
        <v>370000</v>
      </c>
      <c r="D103" s="253">
        <f>SUM(D104:D106)</f>
        <v>370000</v>
      </c>
      <c r="E103" s="214"/>
      <c r="F103" s="214"/>
      <c r="G103" s="214"/>
      <c r="H103" s="214"/>
      <c r="I103" s="214"/>
      <c r="J103" s="214"/>
      <c r="K103" s="214"/>
      <c r="L103" s="214"/>
      <c r="M103" s="253">
        <f>M104</f>
        <v>300000</v>
      </c>
      <c r="N103" s="253">
        <f>N104</f>
        <v>300000</v>
      </c>
      <c r="O103" s="214"/>
      <c r="P103" s="214"/>
      <c r="Q103" s="227"/>
      <c r="R103" s="265"/>
      <c r="S103" s="265"/>
      <c r="T103" s="265"/>
    </row>
    <row r="104" spans="1:20" ht="15">
      <c r="A104" s="155">
        <v>323</v>
      </c>
      <c r="B104" s="146" t="s">
        <v>64</v>
      </c>
      <c r="C104" s="137">
        <f>D103</f>
        <v>370000</v>
      </c>
      <c r="D104" s="138">
        <v>370000</v>
      </c>
      <c r="E104" s="228"/>
      <c r="F104" s="228"/>
      <c r="G104" s="228"/>
      <c r="H104" s="228"/>
      <c r="I104" s="228"/>
      <c r="J104" s="228"/>
      <c r="K104" s="228"/>
      <c r="L104" s="228"/>
      <c r="M104" s="138">
        <v>300000</v>
      </c>
      <c r="N104" s="138">
        <v>300000</v>
      </c>
      <c r="O104" s="228"/>
      <c r="P104" s="228"/>
      <c r="Q104" s="218"/>
      <c r="R104" s="266"/>
      <c r="S104" s="266"/>
      <c r="T104" s="266"/>
    </row>
    <row r="105" spans="1:20" ht="19.5" thickBot="1">
      <c r="A105" s="240"/>
      <c r="B105" s="241"/>
      <c r="C105" s="242"/>
      <c r="D105" s="243"/>
      <c r="E105" s="232"/>
      <c r="F105" s="232"/>
      <c r="G105" s="232"/>
      <c r="H105" s="232"/>
      <c r="I105" s="232"/>
      <c r="J105" s="232"/>
      <c r="K105" s="232"/>
      <c r="L105" s="232"/>
      <c r="M105" s="255"/>
      <c r="N105" s="255"/>
      <c r="O105" s="232"/>
      <c r="P105" s="232"/>
      <c r="Q105" s="233"/>
      <c r="R105" s="267"/>
      <c r="S105" s="267"/>
      <c r="T105" s="267"/>
    </row>
    <row r="106" spans="1:20" ht="19.5" thickBot="1">
      <c r="A106" s="244"/>
      <c r="B106" s="260" t="s">
        <v>106</v>
      </c>
      <c r="C106" s="245">
        <f>C102+C91+C87</f>
        <v>9673000</v>
      </c>
      <c r="D106" s="246"/>
      <c r="E106" s="234"/>
      <c r="F106" s="234"/>
      <c r="G106" s="234"/>
      <c r="H106" s="234"/>
      <c r="I106" s="234"/>
      <c r="J106" s="234"/>
      <c r="K106" s="234"/>
      <c r="L106" s="234"/>
      <c r="M106" s="245">
        <f>V87+M91+M102</f>
        <v>9611900</v>
      </c>
      <c r="N106" s="245">
        <f>W87+N91+N102</f>
        <v>9598900</v>
      </c>
      <c r="O106" s="234"/>
      <c r="P106" s="269"/>
      <c r="Q106" s="235"/>
      <c r="R106" s="268"/>
      <c r="S106" s="268"/>
      <c r="T106" s="268"/>
    </row>
    <row r="112" spans="2:10" ht="12.75">
      <c r="B112" s="261" t="s">
        <v>113</v>
      </c>
      <c r="C112" s="261"/>
      <c r="E112" s="261" t="s">
        <v>114</v>
      </c>
      <c r="G112" s="261"/>
      <c r="J112" s="261" t="s">
        <v>110</v>
      </c>
    </row>
    <row r="113" spans="2:10" ht="12.75">
      <c r="B113" s="261" t="s">
        <v>117</v>
      </c>
      <c r="E113" s="261" t="s">
        <v>115</v>
      </c>
      <c r="J113" s="261" t="s">
        <v>116</v>
      </c>
    </row>
  </sheetData>
  <sheetProtection/>
  <mergeCells count="2">
    <mergeCell ref="A89:D89"/>
    <mergeCell ref="A100:C10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5" r:id="rId1"/>
  <headerFooter differentOddEven="1" alignWithMargins="0">
    <oddHeader>&amp;C&amp;"MS Sans Serif,Podebljano"PRIJEDLOG PLANA ZA 2018. GODINU OŠ VELI VRH PULA</oddHeader>
  </headerFooter>
  <rowBreaks count="3" manualBreakCount="3">
    <brk id="52" max="22" man="1"/>
    <brk id="88" max="22" man="1"/>
    <brk id="11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58"/>
  <sheetViews>
    <sheetView view="pageBreakPreview" zoomScale="60" zoomScalePageLayoutView="0" workbookViewId="0" topLeftCell="A31">
      <selection activeCell="F56" sqref="F56"/>
    </sheetView>
  </sheetViews>
  <sheetFormatPr defaultColWidth="9.140625" defaultRowHeight="12.75"/>
  <cols>
    <col min="1" max="1" width="16.00390625" style="0" customWidth="1"/>
    <col min="2" max="8" width="17.57421875" style="0" customWidth="1"/>
  </cols>
  <sheetData>
    <row r="3" spans="1:8" ht="18">
      <c r="A3" s="276" t="s">
        <v>44</v>
      </c>
      <c r="B3" s="276"/>
      <c r="C3" s="276"/>
      <c r="D3" s="276"/>
      <c r="E3" s="276"/>
      <c r="F3" s="276"/>
      <c r="G3" s="276"/>
      <c r="H3" s="276"/>
    </row>
    <row r="4" spans="1:8" ht="12.75">
      <c r="A4" s="81"/>
      <c r="B4" s="82"/>
      <c r="C4" s="82"/>
      <c r="D4" s="82"/>
      <c r="E4" s="82"/>
      <c r="F4" s="82"/>
      <c r="G4" s="82"/>
      <c r="H4" s="83" t="s">
        <v>45</v>
      </c>
    </row>
    <row r="5" spans="1:8" ht="25.5">
      <c r="A5" s="175" t="s">
        <v>46</v>
      </c>
      <c r="B5" s="291" t="s">
        <v>56</v>
      </c>
      <c r="C5" s="291"/>
      <c r="D5" s="291"/>
      <c r="E5" s="291"/>
      <c r="F5" s="291"/>
      <c r="G5" s="291"/>
      <c r="H5" s="291"/>
    </row>
    <row r="6" spans="1:8" ht="51">
      <c r="A6" s="176" t="s">
        <v>47</v>
      </c>
      <c r="B6" s="177" t="s">
        <v>10</v>
      </c>
      <c r="C6" s="177" t="s">
        <v>48</v>
      </c>
      <c r="D6" s="177" t="s">
        <v>49</v>
      </c>
      <c r="E6" s="177" t="s">
        <v>50</v>
      </c>
      <c r="F6" s="177" t="s">
        <v>51</v>
      </c>
      <c r="G6" s="177" t="s">
        <v>100</v>
      </c>
      <c r="H6" s="177" t="s">
        <v>80</v>
      </c>
    </row>
    <row r="7" spans="1:8" ht="18">
      <c r="A7" s="184"/>
      <c r="B7" s="185"/>
      <c r="C7" s="185"/>
      <c r="D7" s="185"/>
      <c r="E7" s="185"/>
      <c r="F7" s="185"/>
      <c r="G7" s="185"/>
      <c r="H7" s="185"/>
    </row>
    <row r="8" spans="1:8" ht="18.75">
      <c r="A8" s="186">
        <v>65264</v>
      </c>
      <c r="B8" s="187"/>
      <c r="C8" s="188"/>
      <c r="D8" s="189">
        <v>1049000</v>
      </c>
      <c r="E8" s="187"/>
      <c r="F8" s="187"/>
      <c r="G8" s="190"/>
      <c r="H8" s="187"/>
    </row>
    <row r="9" spans="1:8" ht="18.75">
      <c r="A9" s="186">
        <v>65267</v>
      </c>
      <c r="B9" s="187"/>
      <c r="C9" s="188"/>
      <c r="D9" s="191"/>
      <c r="E9" s="187"/>
      <c r="F9" s="190"/>
      <c r="G9" s="192">
        <v>55200</v>
      </c>
      <c r="H9" s="187"/>
    </row>
    <row r="10" spans="1:8" ht="18.75">
      <c r="A10" s="186">
        <v>65269</v>
      </c>
      <c r="B10" s="187"/>
      <c r="C10" s="188"/>
      <c r="D10" s="191">
        <v>86000</v>
      </c>
      <c r="E10" s="187"/>
      <c r="F10" s="190"/>
      <c r="G10" s="187"/>
      <c r="H10" s="187"/>
    </row>
    <row r="11" spans="1:8" ht="18.75">
      <c r="A11" s="186">
        <v>63414</v>
      </c>
      <c r="B11" s="193"/>
      <c r="C11" s="194"/>
      <c r="D11" s="191">
        <v>50000</v>
      </c>
      <c r="E11" s="190"/>
      <c r="F11" s="187"/>
      <c r="G11" s="187"/>
      <c r="H11" s="187"/>
    </row>
    <row r="12" spans="1:8" ht="18.75">
      <c r="A12" s="186" t="s">
        <v>81</v>
      </c>
      <c r="B12" s="188"/>
      <c r="C12" s="188"/>
      <c r="D12" s="195"/>
      <c r="E12" s="188">
        <v>6450000</v>
      </c>
      <c r="F12" s="188"/>
      <c r="G12" s="188"/>
      <c r="H12" s="188"/>
    </row>
    <row r="13" spans="1:8" ht="37.5">
      <c r="A13" s="186" t="s">
        <v>82</v>
      </c>
      <c r="B13" s="196"/>
      <c r="C13" s="188"/>
      <c r="D13" s="195"/>
      <c r="E13" s="188">
        <v>45300</v>
      </c>
      <c r="F13" s="188"/>
      <c r="G13" s="188"/>
      <c r="H13" s="188"/>
    </row>
    <row r="14" spans="1:8" ht="37.5">
      <c r="A14" s="186" t="s">
        <v>83</v>
      </c>
      <c r="B14" s="188"/>
      <c r="C14" s="188"/>
      <c r="D14" s="195"/>
      <c r="E14" s="188">
        <v>10000</v>
      </c>
      <c r="F14" s="188"/>
      <c r="G14" s="188"/>
      <c r="H14" s="188"/>
    </row>
    <row r="15" spans="1:8" ht="18.75">
      <c r="A15" s="186" t="s">
        <v>84</v>
      </c>
      <c r="B15" s="188"/>
      <c r="C15" s="188"/>
      <c r="D15" s="195"/>
      <c r="E15" s="197">
        <v>15700</v>
      </c>
      <c r="F15" s="188"/>
      <c r="G15" s="188"/>
      <c r="H15" s="188"/>
    </row>
    <row r="16" spans="1:8" ht="18.75">
      <c r="A16" s="186">
        <v>661512</v>
      </c>
      <c r="B16" s="188"/>
      <c r="C16" s="188">
        <v>4000</v>
      </c>
      <c r="D16" s="188"/>
      <c r="E16" s="188"/>
      <c r="F16" s="188"/>
      <c r="G16" s="188"/>
      <c r="H16" s="188"/>
    </row>
    <row r="17" spans="1:8" ht="18.75">
      <c r="A17" s="198">
        <v>66311</v>
      </c>
      <c r="B17" s="188"/>
      <c r="C17" s="188"/>
      <c r="D17" s="188"/>
      <c r="E17" s="188"/>
      <c r="F17" s="188">
        <v>6000</v>
      </c>
      <c r="G17" s="188"/>
      <c r="H17" s="188"/>
    </row>
    <row r="18" spans="1:8" ht="18.75">
      <c r="A18" s="198">
        <v>66312</v>
      </c>
      <c r="B18" s="188"/>
      <c r="C18" s="188"/>
      <c r="D18" s="188"/>
      <c r="E18" s="188"/>
      <c r="F18" s="188">
        <v>10000</v>
      </c>
      <c r="G18" s="188"/>
      <c r="H18" s="188"/>
    </row>
    <row r="19" spans="1:8" ht="18.75">
      <c r="A19" s="198">
        <v>66313</v>
      </c>
      <c r="B19" s="188"/>
      <c r="C19" s="188"/>
      <c r="D19" s="188"/>
      <c r="E19" s="188"/>
      <c r="F19" s="188">
        <v>5000</v>
      </c>
      <c r="G19" s="188"/>
      <c r="H19" s="188"/>
    </row>
    <row r="20" spans="1:8" ht="18.75">
      <c r="A20" s="186">
        <v>67111</v>
      </c>
      <c r="B20" s="197">
        <v>347600</v>
      </c>
      <c r="C20" s="188"/>
      <c r="D20" s="188"/>
      <c r="E20" s="188">
        <v>0</v>
      </c>
      <c r="F20" s="188"/>
      <c r="G20" s="188"/>
      <c r="H20" s="188"/>
    </row>
    <row r="21" spans="1:8" ht="18.75">
      <c r="A21" s="186" t="s">
        <v>58</v>
      </c>
      <c r="B21" s="188"/>
      <c r="C21" s="188"/>
      <c r="D21" s="188"/>
      <c r="E21" s="188">
        <v>880700</v>
      </c>
      <c r="F21" s="188"/>
      <c r="G21" s="188"/>
      <c r="H21" s="188"/>
    </row>
    <row r="22" spans="1:8" ht="18.75">
      <c r="A22" s="186" t="s">
        <v>107</v>
      </c>
      <c r="B22" s="188">
        <v>370000</v>
      </c>
      <c r="C22" s="188"/>
      <c r="D22" s="188"/>
      <c r="E22" s="188"/>
      <c r="F22" s="188"/>
      <c r="G22" s="188"/>
      <c r="H22" s="188"/>
    </row>
    <row r="23" spans="1:8" ht="18.75">
      <c r="A23" s="186">
        <v>638</v>
      </c>
      <c r="B23" s="188"/>
      <c r="C23" s="188"/>
      <c r="D23" s="188"/>
      <c r="E23" s="188">
        <v>30270</v>
      </c>
      <c r="F23" s="188"/>
      <c r="G23" s="188"/>
      <c r="H23" s="188"/>
    </row>
    <row r="24" spans="1:8" ht="18.75">
      <c r="A24" s="186">
        <v>633</v>
      </c>
      <c r="B24" s="188">
        <v>172530</v>
      </c>
      <c r="C24" s="188"/>
      <c r="D24" s="188"/>
      <c r="E24" s="188"/>
      <c r="F24" s="188"/>
      <c r="G24" s="188"/>
      <c r="H24" s="188"/>
    </row>
    <row r="25" spans="1:8" ht="18.75">
      <c r="A25" s="186">
        <v>66321</v>
      </c>
      <c r="B25" s="188"/>
      <c r="C25" s="188"/>
      <c r="D25" s="188"/>
      <c r="E25" s="188"/>
      <c r="F25" s="188">
        <v>2000</v>
      </c>
      <c r="G25" s="188"/>
      <c r="H25" s="188"/>
    </row>
    <row r="26" spans="1:8" ht="18.75">
      <c r="A26" s="186">
        <v>66322</v>
      </c>
      <c r="B26" s="188"/>
      <c r="C26" s="188"/>
      <c r="D26" s="188"/>
      <c r="E26" s="188"/>
      <c r="F26" s="188">
        <v>2000</v>
      </c>
      <c r="G26" s="188"/>
      <c r="H26" s="188"/>
    </row>
    <row r="27" spans="1:8" ht="18.75">
      <c r="A27" s="186">
        <v>63211</v>
      </c>
      <c r="B27" s="188"/>
      <c r="C27" s="188"/>
      <c r="D27" s="188"/>
      <c r="E27" s="188"/>
      <c r="F27" s="188"/>
      <c r="G27" s="188"/>
      <c r="H27" s="188">
        <v>81700</v>
      </c>
    </row>
    <row r="28" spans="1:8" ht="37.5">
      <c r="A28" s="199" t="s">
        <v>53</v>
      </c>
      <c r="B28" s="188">
        <f aca="true" t="shared" si="0" ref="B28:G28">SUM(B8:B26)</f>
        <v>890130</v>
      </c>
      <c r="C28" s="188">
        <f t="shared" si="0"/>
        <v>4000</v>
      </c>
      <c r="D28" s="197">
        <f t="shared" si="0"/>
        <v>1185000</v>
      </c>
      <c r="E28" s="188">
        <f t="shared" si="0"/>
        <v>7431970</v>
      </c>
      <c r="F28" s="188">
        <f t="shared" si="0"/>
        <v>25000</v>
      </c>
      <c r="G28" s="188">
        <f t="shared" si="0"/>
        <v>55200</v>
      </c>
      <c r="H28" s="188">
        <f>SUM(H8:H27)</f>
        <v>81700</v>
      </c>
    </row>
    <row r="29" spans="1:8" ht="75">
      <c r="A29" s="199" t="s">
        <v>57</v>
      </c>
      <c r="B29" s="292">
        <f>B28+C28+D28+E28+F28+G28+H28</f>
        <v>9673000</v>
      </c>
      <c r="C29" s="292"/>
      <c r="D29" s="292"/>
      <c r="E29" s="292"/>
      <c r="F29" s="292"/>
      <c r="G29" s="292"/>
      <c r="H29" s="292"/>
    </row>
    <row r="30" spans="1:8" ht="18">
      <c r="A30" s="200"/>
      <c r="B30" s="200"/>
      <c r="C30" s="200"/>
      <c r="D30" s="201"/>
      <c r="E30" s="202"/>
      <c r="F30" s="20"/>
      <c r="G30" s="20"/>
      <c r="H30" s="203"/>
    </row>
    <row r="31" spans="1:8" ht="25.5">
      <c r="A31" s="179" t="s">
        <v>46</v>
      </c>
      <c r="B31" s="291" t="s">
        <v>66</v>
      </c>
      <c r="C31" s="291"/>
      <c r="D31" s="291"/>
      <c r="E31" s="291"/>
      <c r="F31" s="291"/>
      <c r="G31" s="291"/>
      <c r="H31" s="291"/>
    </row>
    <row r="32" spans="1:8" ht="51">
      <c r="A32" s="180" t="s">
        <v>47</v>
      </c>
      <c r="B32" s="177" t="s">
        <v>10</v>
      </c>
      <c r="C32" s="177" t="s">
        <v>48</v>
      </c>
      <c r="D32" s="177" t="s">
        <v>49</v>
      </c>
      <c r="E32" s="177" t="s">
        <v>50</v>
      </c>
      <c r="F32" s="177" t="s">
        <v>51</v>
      </c>
      <c r="G32" s="177" t="s">
        <v>100</v>
      </c>
      <c r="H32" s="177" t="s">
        <v>80</v>
      </c>
    </row>
    <row r="33" spans="1:8" ht="18">
      <c r="A33" s="204">
        <v>65</v>
      </c>
      <c r="B33" s="205"/>
      <c r="C33" s="206"/>
      <c r="D33" s="207">
        <v>1194000</v>
      </c>
      <c r="E33" s="205"/>
      <c r="F33" s="205"/>
      <c r="G33" s="205">
        <v>56000</v>
      </c>
      <c r="H33" s="205"/>
    </row>
    <row r="34" spans="1:8" ht="18">
      <c r="A34" s="204">
        <v>66</v>
      </c>
      <c r="B34" s="206"/>
      <c r="C34" s="206">
        <v>4000</v>
      </c>
      <c r="D34" s="206"/>
      <c r="E34" s="206">
        <v>109500</v>
      </c>
      <c r="F34" s="206">
        <v>25000</v>
      </c>
      <c r="G34" s="206"/>
      <c r="H34" s="206"/>
    </row>
    <row r="35" spans="1:8" ht="18">
      <c r="A35" s="204">
        <v>67</v>
      </c>
      <c r="B35" s="206">
        <v>649000</v>
      </c>
      <c r="C35" s="206"/>
      <c r="D35" s="206"/>
      <c r="E35" s="206">
        <v>890000</v>
      </c>
      <c r="F35" s="206"/>
      <c r="G35" s="206"/>
      <c r="H35" s="206"/>
    </row>
    <row r="36" spans="1:8" ht="18">
      <c r="A36" s="204">
        <v>63</v>
      </c>
      <c r="B36" s="206">
        <v>76200</v>
      </c>
      <c r="C36" s="206"/>
      <c r="D36" s="206"/>
      <c r="E36" s="206">
        <v>6538200</v>
      </c>
      <c r="F36" s="206"/>
      <c r="G36" s="206"/>
      <c r="H36" s="206">
        <v>70000</v>
      </c>
    </row>
    <row r="37" spans="1:8" ht="18">
      <c r="A37" s="208"/>
      <c r="B37" s="206"/>
      <c r="C37" s="206"/>
      <c r="D37" s="206"/>
      <c r="E37" s="206"/>
      <c r="F37" s="206"/>
      <c r="G37" s="206"/>
      <c r="H37" s="206"/>
    </row>
    <row r="38" spans="1:8" ht="18">
      <c r="A38" s="208"/>
      <c r="B38" s="206"/>
      <c r="C38" s="206"/>
      <c r="D38" s="206"/>
      <c r="E38" s="206"/>
      <c r="F38" s="206"/>
      <c r="G38" s="206"/>
      <c r="H38" s="206"/>
    </row>
    <row r="39" spans="1:8" ht="18">
      <c r="A39" s="208"/>
      <c r="B39" s="206"/>
      <c r="C39" s="206"/>
      <c r="D39" s="206"/>
      <c r="E39" s="206"/>
      <c r="F39" s="206"/>
      <c r="G39" s="206"/>
      <c r="H39" s="206"/>
    </row>
    <row r="40" spans="1:8" ht="18">
      <c r="A40" s="208"/>
      <c r="B40" s="206"/>
      <c r="C40" s="206"/>
      <c r="D40" s="206"/>
      <c r="E40" s="206"/>
      <c r="F40" s="206"/>
      <c r="G40" s="206"/>
      <c r="H40" s="206"/>
    </row>
    <row r="41" spans="1:8" ht="18">
      <c r="A41" s="208"/>
      <c r="B41" s="206"/>
      <c r="C41" s="206"/>
      <c r="D41" s="206"/>
      <c r="E41" s="206"/>
      <c r="F41" s="206"/>
      <c r="G41" s="206"/>
      <c r="H41" s="206"/>
    </row>
    <row r="42" spans="1:8" ht="54">
      <c r="A42" s="209" t="s">
        <v>53</v>
      </c>
      <c r="B42" s="206">
        <f aca="true" t="shared" si="1" ref="B42:H42">SUM(B33:B41)</f>
        <v>725200</v>
      </c>
      <c r="C42" s="206">
        <f t="shared" si="1"/>
        <v>4000</v>
      </c>
      <c r="D42" s="206">
        <f t="shared" si="1"/>
        <v>1194000</v>
      </c>
      <c r="E42" s="206">
        <f t="shared" si="1"/>
        <v>7537700</v>
      </c>
      <c r="F42" s="206">
        <f t="shared" si="1"/>
        <v>25000</v>
      </c>
      <c r="G42" s="206">
        <f t="shared" si="1"/>
        <v>56000</v>
      </c>
      <c r="H42" s="206">
        <f t="shared" si="1"/>
        <v>70000</v>
      </c>
    </row>
    <row r="43" spans="1:8" ht="72">
      <c r="A43" s="209" t="s">
        <v>67</v>
      </c>
      <c r="B43" s="290">
        <f>B42+C42+D42+E42+F42+G42+H42</f>
        <v>9611900</v>
      </c>
      <c r="C43" s="290"/>
      <c r="D43" s="290"/>
      <c r="E43" s="290"/>
      <c r="F43" s="290"/>
      <c r="G43" s="290"/>
      <c r="H43" s="290"/>
    </row>
    <row r="44" spans="1:8" ht="12.75">
      <c r="A44" s="181"/>
      <c r="B44" s="181"/>
      <c r="C44" s="181"/>
      <c r="D44" s="182"/>
      <c r="E44" s="183"/>
      <c r="F44" s="178"/>
      <c r="G44" s="178"/>
      <c r="H44" s="178"/>
    </row>
    <row r="45" spans="1:8" ht="25.5">
      <c r="A45" s="179" t="s">
        <v>46</v>
      </c>
      <c r="B45" s="291" t="s">
        <v>76</v>
      </c>
      <c r="C45" s="291"/>
      <c r="D45" s="291"/>
      <c r="E45" s="291"/>
      <c r="F45" s="291"/>
      <c r="G45" s="291"/>
      <c r="H45" s="291"/>
    </row>
    <row r="46" spans="1:8" ht="51">
      <c r="A46" s="180" t="s">
        <v>47</v>
      </c>
      <c r="B46" s="177" t="s">
        <v>10</v>
      </c>
      <c r="C46" s="177" t="s">
        <v>48</v>
      </c>
      <c r="D46" s="177" t="s">
        <v>49</v>
      </c>
      <c r="E46" s="177" t="s">
        <v>50</v>
      </c>
      <c r="F46" s="177" t="s">
        <v>51</v>
      </c>
      <c r="G46" s="177" t="s">
        <v>100</v>
      </c>
      <c r="H46" s="177" t="s">
        <v>52</v>
      </c>
    </row>
    <row r="47" spans="1:8" ht="18">
      <c r="A47" s="204">
        <v>65</v>
      </c>
      <c r="B47" s="205"/>
      <c r="C47" s="206"/>
      <c r="D47" s="207">
        <v>1194000</v>
      </c>
      <c r="E47" s="205"/>
      <c r="F47" s="205"/>
      <c r="G47" s="205">
        <v>56000</v>
      </c>
      <c r="H47" s="205"/>
    </row>
    <row r="48" spans="1:8" ht="18">
      <c r="A48" s="204">
        <v>66</v>
      </c>
      <c r="B48" s="206"/>
      <c r="C48" s="206">
        <v>4000</v>
      </c>
      <c r="D48" s="206"/>
      <c r="E48" s="206">
        <v>109500</v>
      </c>
      <c r="F48" s="206">
        <v>25000</v>
      </c>
      <c r="G48" s="206"/>
      <c r="H48" s="206"/>
    </row>
    <row r="49" spans="1:8" ht="18">
      <c r="A49" s="204">
        <v>67</v>
      </c>
      <c r="B49" s="206">
        <v>649000</v>
      </c>
      <c r="C49" s="206"/>
      <c r="D49" s="206"/>
      <c r="E49" s="206">
        <v>890000</v>
      </c>
      <c r="F49" s="206"/>
      <c r="G49" s="206"/>
      <c r="H49" s="206"/>
    </row>
    <row r="50" spans="1:8" ht="18">
      <c r="A50" s="204">
        <v>63</v>
      </c>
      <c r="B50" s="206">
        <v>76200</v>
      </c>
      <c r="C50" s="206"/>
      <c r="D50" s="206"/>
      <c r="E50" s="206">
        <v>6538200</v>
      </c>
      <c r="F50" s="206"/>
      <c r="G50" s="206"/>
      <c r="H50" s="206">
        <v>57000</v>
      </c>
    </row>
    <row r="51" spans="1:8" ht="18">
      <c r="A51" s="208"/>
      <c r="B51" s="206"/>
      <c r="C51" s="206"/>
      <c r="D51" s="206"/>
      <c r="E51" s="206"/>
      <c r="F51" s="206"/>
      <c r="G51" s="206"/>
      <c r="H51" s="206"/>
    </row>
    <row r="52" spans="1:8" ht="18">
      <c r="A52" s="208"/>
      <c r="B52" s="206"/>
      <c r="C52" s="206"/>
      <c r="D52" s="206"/>
      <c r="E52" s="206"/>
      <c r="F52" s="206"/>
      <c r="G52" s="206"/>
      <c r="H52" s="206"/>
    </row>
    <row r="53" spans="1:8" ht="18">
      <c r="A53" s="208"/>
      <c r="B53" s="206"/>
      <c r="C53" s="206"/>
      <c r="D53" s="206"/>
      <c r="E53" s="206"/>
      <c r="F53" s="206"/>
      <c r="G53" s="206"/>
      <c r="H53" s="206"/>
    </row>
    <row r="54" spans="1:8" ht="18">
      <c r="A54" s="208"/>
      <c r="B54" s="206"/>
      <c r="C54" s="206"/>
      <c r="D54" s="206"/>
      <c r="E54" s="206"/>
      <c r="F54" s="206"/>
      <c r="G54" s="206"/>
      <c r="H54" s="206"/>
    </row>
    <row r="55" spans="1:8" ht="18">
      <c r="A55" s="208"/>
      <c r="B55" s="206"/>
      <c r="C55" s="206"/>
      <c r="D55" s="206"/>
      <c r="E55" s="206"/>
      <c r="F55" s="206"/>
      <c r="G55" s="206"/>
      <c r="H55" s="206"/>
    </row>
    <row r="56" spans="1:8" ht="54">
      <c r="A56" s="209" t="s">
        <v>53</v>
      </c>
      <c r="B56" s="206">
        <f>SUM(B47:B55)</f>
        <v>725200</v>
      </c>
      <c r="C56" s="206">
        <f>+C48</f>
        <v>4000</v>
      </c>
      <c r="D56" s="206">
        <f>D47</f>
        <v>1194000</v>
      </c>
      <c r="E56" s="210">
        <f>SUM(E47:E55)</f>
        <v>7537700</v>
      </c>
      <c r="F56" s="210">
        <f>SUM(F47:F55)</f>
        <v>25000</v>
      </c>
      <c r="G56" s="210">
        <f>SUM(G47:G55)</f>
        <v>56000</v>
      </c>
      <c r="H56" s="210">
        <f>SUM(H47:H55)</f>
        <v>57000</v>
      </c>
    </row>
    <row r="57" spans="1:8" ht="72">
      <c r="A57" s="209" t="s">
        <v>77</v>
      </c>
      <c r="B57" s="290">
        <f>B56+C56+D56+E56+F56+G56+H56</f>
        <v>9598900</v>
      </c>
      <c r="C57" s="290"/>
      <c r="D57" s="290"/>
      <c r="E57" s="290"/>
      <c r="F57" s="290"/>
      <c r="G57" s="290"/>
      <c r="H57" s="290"/>
    </row>
    <row r="58" spans="1:8" ht="12.75">
      <c r="A58" s="103"/>
      <c r="B58" s="103"/>
      <c r="C58" s="103"/>
      <c r="D58" s="103"/>
      <c r="E58" s="103"/>
      <c r="F58" s="103"/>
      <c r="G58" s="103"/>
      <c r="H58" s="103"/>
    </row>
  </sheetData>
  <sheetProtection/>
  <mergeCells count="7">
    <mergeCell ref="B57:H57"/>
    <mergeCell ref="A3:H3"/>
    <mergeCell ref="B5:H5"/>
    <mergeCell ref="B29:H29"/>
    <mergeCell ref="B31:H31"/>
    <mergeCell ref="B43:H43"/>
    <mergeCell ref="B45:H45"/>
  </mergeCells>
  <printOptions/>
  <pageMargins left="0.7" right="0.7" top="0.75" bottom="0.75" header="0.3" footer="0.3"/>
  <pageSetup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23.140625" style="0" customWidth="1"/>
    <col min="3" max="3" width="13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Suzi</cp:lastModifiedBy>
  <cp:lastPrinted>2018-02-20T13:29:37Z</cp:lastPrinted>
  <dcterms:created xsi:type="dcterms:W3CDTF">2013-09-11T11:00:21Z</dcterms:created>
  <dcterms:modified xsi:type="dcterms:W3CDTF">2018-02-20T13:29:44Z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